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StevenPurchase\Desktop\"/>
    </mc:Choice>
  </mc:AlternateContent>
  <xr:revisionPtr revIDLastSave="0" documentId="8_{700F30DA-9F5A-4094-A40C-7D4ACEEFD726}" xr6:coauthVersionLast="47" xr6:coauthVersionMax="47" xr10:uidLastSave="{00000000-0000-0000-0000-000000000000}"/>
  <bookViews>
    <workbookView xWindow="-120" yWindow="-120" windowWidth="29040" windowHeight="15720" tabRatio="780" firstSheet="1" activeTab="14" xr2:uid="{00000000-000D-0000-FFFF-FFFF00000000}"/>
  </bookViews>
  <sheets>
    <sheet name="AgentOSUploads" sheetId="1" r:id="rId1"/>
    <sheet name="Bank Statements" sheetId="14" r:id="rId2"/>
    <sheet name="Calmony" sheetId="18" r:id="rId3"/>
    <sheet name="January" sheetId="12" r:id="rId4"/>
    <sheet name="February" sheetId="13" r:id="rId5"/>
    <sheet name="March" sheetId="2" r:id="rId6"/>
    <sheet name="April" sheetId="3" r:id="rId7"/>
    <sheet name="May" sheetId="4" r:id="rId8"/>
    <sheet name="June" sheetId="5" r:id="rId9"/>
    <sheet name="July" sheetId="6" r:id="rId10"/>
    <sheet name="August" sheetId="7" r:id="rId11"/>
    <sheet name="September" sheetId="8" r:id="rId12"/>
    <sheet name="October" sheetId="9" r:id="rId13"/>
    <sheet name="November" sheetId="10" r:id="rId14"/>
    <sheet name="December" sheetId="11" r:id="rId15"/>
  </sheets>
  <definedNames>
    <definedName name="_xlnm._FilterDatabase" localSheetId="0" hidden="1">AgentOSUploads!$A$1:$A$3303</definedName>
    <definedName name="_xlnm._FilterDatabase" localSheetId="1" hidden="1">'Bank Statements'!$A$1:$D$961</definedName>
    <definedName name="_xlnm._FilterDatabase" localSheetId="2" hidden="1">Calmony!$A$1:$G$2800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6" l="1"/>
  <c r="A3" i="6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" i="4"/>
  <c r="C4" i="4"/>
  <c r="C5" i="4"/>
  <c r="C6" i="4"/>
  <c r="C7" i="4"/>
  <c r="C8" i="4"/>
  <c r="C9" i="4"/>
  <c r="A3" i="4"/>
  <c r="A33" i="3"/>
  <c r="B33" i="3" s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E3" i="3"/>
  <c r="E4" i="3"/>
  <c r="E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6" i="3"/>
  <c r="E3" i="7"/>
  <c r="E4" i="7"/>
  <c r="E5" i="7"/>
  <c r="C3" i="12"/>
  <c r="R14" i="10"/>
  <c r="H33" i="3" l="1"/>
  <c r="G33" i="3"/>
  <c r="I33" i="3"/>
  <c r="F33" i="3"/>
  <c r="E33" i="3"/>
  <c r="C33" i="3"/>
  <c r="D33" i="3" l="1"/>
  <c r="F3" i="12"/>
  <c r="H3" i="12"/>
  <c r="G4" i="11" l="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" i="1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" i="10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" i="2"/>
  <c r="I3" i="12" l="1"/>
  <c r="B3" i="12" l="1"/>
  <c r="A4" i="12" l="1"/>
  <c r="C4" i="12" s="1"/>
  <c r="B4" i="12" l="1"/>
  <c r="F4" i="12"/>
  <c r="H4" i="12"/>
  <c r="I4" i="12"/>
  <c r="A5" i="12"/>
  <c r="C5" i="12" s="1"/>
  <c r="D3" i="12"/>
  <c r="F5" i="12" l="1"/>
  <c r="H5" i="12"/>
  <c r="I5" i="12"/>
  <c r="A6" i="12"/>
  <c r="C6" i="12" s="1"/>
  <c r="B5" i="12"/>
  <c r="D4" i="12"/>
  <c r="A7" i="12" l="1"/>
  <c r="C7" i="12" s="1"/>
  <c r="F6" i="12"/>
  <c r="H6" i="12"/>
  <c r="I6" i="12"/>
  <c r="H7" i="12"/>
  <c r="D5" i="12"/>
  <c r="B6" i="12"/>
  <c r="I7" i="12" l="1"/>
  <c r="A8" i="12"/>
  <c r="C8" i="12" s="1"/>
  <c r="B7" i="12"/>
  <c r="D7" i="12" s="1"/>
  <c r="F7" i="12"/>
  <c r="D6" i="12"/>
  <c r="I8" i="12" l="1"/>
  <c r="F8" i="12"/>
  <c r="A9" i="12"/>
  <c r="C9" i="12" s="1"/>
  <c r="H8" i="12"/>
  <c r="B8" i="12"/>
  <c r="D8" i="12" s="1"/>
  <c r="I9" i="12"/>
  <c r="B9" i="12"/>
  <c r="A10" i="12"/>
  <c r="C10" i="12" s="1"/>
  <c r="H9" i="12" l="1"/>
  <c r="F9" i="12"/>
  <c r="F10" i="12"/>
  <c r="H10" i="12"/>
  <c r="I10" i="12"/>
  <c r="B10" i="12"/>
  <c r="D9" i="12"/>
  <c r="A11" i="12"/>
  <c r="C11" i="12" s="1"/>
  <c r="F11" i="12" l="1"/>
  <c r="H11" i="12"/>
  <c r="I11" i="12"/>
  <c r="B11" i="12"/>
  <c r="D10" i="12"/>
  <c r="A12" i="12"/>
  <c r="C12" i="12" s="1"/>
  <c r="F12" i="12" l="1"/>
  <c r="H12" i="12"/>
  <c r="I12" i="12"/>
  <c r="B12" i="12"/>
  <c r="D11" i="12"/>
  <c r="A13" i="12"/>
  <c r="C13" i="12" s="1"/>
  <c r="F13" i="12" l="1"/>
  <c r="H13" i="12"/>
  <c r="I13" i="12"/>
  <c r="B13" i="12"/>
  <c r="D12" i="12"/>
  <c r="A14" i="12"/>
  <c r="C14" i="12" s="1"/>
  <c r="F14" i="12" l="1"/>
  <c r="H14" i="12"/>
  <c r="I14" i="12"/>
  <c r="B14" i="12"/>
  <c r="D13" i="12"/>
  <c r="A15" i="12"/>
  <c r="C15" i="12" s="1"/>
  <c r="F15" i="12" l="1"/>
  <c r="H15" i="12"/>
  <c r="I15" i="12"/>
  <c r="D14" i="12"/>
  <c r="B15" i="12"/>
  <c r="A16" i="12"/>
  <c r="C16" i="12" s="1"/>
  <c r="F16" i="12" l="1"/>
  <c r="H16" i="12"/>
  <c r="I16" i="12"/>
  <c r="B16" i="12"/>
  <c r="D15" i="12"/>
  <c r="A17" i="12"/>
  <c r="C17" i="12" s="1"/>
  <c r="F17" i="12" l="1"/>
  <c r="H17" i="12"/>
  <c r="I17" i="12"/>
  <c r="B17" i="12"/>
  <c r="D16" i="12"/>
  <c r="A18" i="12"/>
  <c r="C18" i="12" s="1"/>
  <c r="F18" i="12" l="1"/>
  <c r="H18" i="12"/>
  <c r="I18" i="12"/>
  <c r="B18" i="12"/>
  <c r="D17" i="12"/>
  <c r="A19" i="12"/>
  <c r="C19" i="12" s="1"/>
  <c r="F19" i="12" l="1"/>
  <c r="H19" i="12"/>
  <c r="I19" i="12"/>
  <c r="B19" i="12"/>
  <c r="D18" i="12"/>
  <c r="A20" i="12"/>
  <c r="C20" i="12" s="1"/>
  <c r="F20" i="12" l="1"/>
  <c r="H20" i="12"/>
  <c r="I20" i="12"/>
  <c r="B20" i="12"/>
  <c r="D19" i="12"/>
  <c r="A21" i="12"/>
  <c r="C21" i="12" s="1"/>
  <c r="F21" i="12" l="1"/>
  <c r="H21" i="12"/>
  <c r="I21" i="12"/>
  <c r="B21" i="12"/>
  <c r="D20" i="12"/>
  <c r="A22" i="12"/>
  <c r="C22" i="12" s="1"/>
  <c r="F22" i="12" l="1"/>
  <c r="H22" i="12"/>
  <c r="I22" i="12"/>
  <c r="B22" i="12"/>
  <c r="D21" i="12"/>
  <c r="A23" i="12"/>
  <c r="C23" i="12" s="1"/>
  <c r="F23" i="12" l="1"/>
  <c r="H23" i="12"/>
  <c r="I23" i="12"/>
  <c r="B23" i="12"/>
  <c r="D22" i="12"/>
  <c r="A24" i="12"/>
  <c r="C24" i="12" s="1"/>
  <c r="F24" i="12" l="1"/>
  <c r="H24" i="12"/>
  <c r="I24" i="12"/>
  <c r="B24" i="12"/>
  <c r="D23" i="12"/>
  <c r="A25" i="12"/>
  <c r="C25" i="12" s="1"/>
  <c r="F25" i="12" l="1"/>
  <c r="H25" i="12"/>
  <c r="I25" i="12"/>
  <c r="B25" i="12"/>
  <c r="D24" i="12"/>
  <c r="A26" i="12"/>
  <c r="C26" i="12" s="1"/>
  <c r="F26" i="12" l="1"/>
  <c r="H26" i="12"/>
  <c r="I26" i="12"/>
  <c r="B26" i="12"/>
  <c r="D25" i="12"/>
  <c r="A27" i="12"/>
  <c r="C27" i="12" s="1"/>
  <c r="F27" i="12" l="1"/>
  <c r="H27" i="12"/>
  <c r="I27" i="12"/>
  <c r="B27" i="12"/>
  <c r="D26" i="12"/>
  <c r="A28" i="12"/>
  <c r="C28" i="12" s="1"/>
  <c r="F28" i="12" l="1"/>
  <c r="H28" i="12"/>
  <c r="I28" i="12"/>
  <c r="B28" i="12"/>
  <c r="D27" i="12"/>
  <c r="A29" i="12"/>
  <c r="C29" i="12" s="1"/>
  <c r="F29" i="12" l="1"/>
  <c r="H29" i="12"/>
  <c r="I29" i="12"/>
  <c r="B29" i="12"/>
  <c r="D28" i="12"/>
  <c r="A30" i="12"/>
  <c r="C30" i="12" s="1"/>
  <c r="F30" i="12" l="1"/>
  <c r="H30" i="12"/>
  <c r="I30" i="12"/>
  <c r="B30" i="12"/>
  <c r="D29" i="12"/>
  <c r="A31" i="12"/>
  <c r="C31" i="12" s="1"/>
  <c r="F31" i="12" l="1"/>
  <c r="H31" i="12"/>
  <c r="I31" i="12"/>
  <c r="B31" i="12"/>
  <c r="D30" i="12"/>
  <c r="A32" i="12"/>
  <c r="C32" i="12" s="1"/>
  <c r="F32" i="12" l="1"/>
  <c r="H32" i="12"/>
  <c r="I32" i="12"/>
  <c r="B32" i="12"/>
  <c r="D31" i="12"/>
  <c r="A33" i="12"/>
  <c r="C33" i="12" s="1"/>
  <c r="E35" i="12" l="1"/>
  <c r="F33" i="12"/>
  <c r="F35" i="12" s="1"/>
  <c r="G35" i="12"/>
  <c r="C35" i="12"/>
  <c r="H33" i="12"/>
  <c r="H35" i="12" s="1"/>
  <c r="I33" i="12"/>
  <c r="I35" i="12" s="1"/>
  <c r="B33" i="12"/>
  <c r="A3" i="13"/>
  <c r="C3" i="13" s="1"/>
  <c r="D32" i="12"/>
  <c r="H3" i="13" l="1"/>
  <c r="F3" i="13"/>
  <c r="I3" i="13"/>
  <c r="A4" i="13"/>
  <c r="C4" i="13" s="1"/>
  <c r="B3" i="13"/>
  <c r="D33" i="12"/>
  <c r="D35" i="12" s="1"/>
  <c r="B35" i="12"/>
  <c r="A5" i="13" l="1"/>
  <c r="C5" i="13" s="1"/>
  <c r="H4" i="13"/>
  <c r="F4" i="13"/>
  <c r="I5" i="13"/>
  <c r="B4" i="13"/>
  <c r="I4" i="13"/>
  <c r="D3" i="13"/>
  <c r="H5" i="13" l="1"/>
  <c r="B5" i="13"/>
  <c r="D5" i="13" s="1"/>
  <c r="F5" i="13"/>
  <c r="A6" i="13"/>
  <c r="C6" i="13" s="1"/>
  <c r="D4" i="13"/>
  <c r="H6" i="13"/>
  <c r="A7" i="13"/>
  <c r="C7" i="13" s="1"/>
  <c r="I6" i="13" l="1"/>
  <c r="B6" i="13"/>
  <c r="D6" i="13" s="1"/>
  <c r="F6" i="13"/>
  <c r="H7" i="13"/>
  <c r="F7" i="13"/>
  <c r="B7" i="13"/>
  <c r="I7" i="13"/>
  <c r="A8" i="13"/>
  <c r="C8" i="13" s="1"/>
  <c r="H8" i="13" l="1"/>
  <c r="F8" i="13"/>
  <c r="B8" i="13"/>
  <c r="I8" i="13"/>
  <c r="A9" i="13"/>
  <c r="C9" i="13" s="1"/>
  <c r="D7" i="13"/>
  <c r="H9" i="13" l="1"/>
  <c r="F9" i="13"/>
  <c r="B9" i="13"/>
  <c r="I9" i="13"/>
  <c r="D8" i="13"/>
  <c r="A10" i="13"/>
  <c r="C10" i="13" s="1"/>
  <c r="H10" i="13" l="1"/>
  <c r="F10" i="13"/>
  <c r="B10" i="13"/>
  <c r="I10" i="13"/>
  <c r="A11" i="13"/>
  <c r="C11" i="13" s="1"/>
  <c r="D9" i="13"/>
  <c r="H11" i="13" l="1"/>
  <c r="F11" i="13"/>
  <c r="B11" i="13"/>
  <c r="I11" i="13"/>
  <c r="A12" i="13"/>
  <c r="C12" i="13" s="1"/>
  <c r="D10" i="13"/>
  <c r="H12" i="13" l="1"/>
  <c r="F12" i="13"/>
  <c r="B12" i="13"/>
  <c r="I12" i="13"/>
  <c r="A13" i="13"/>
  <c r="C13" i="13" s="1"/>
  <c r="D11" i="13"/>
  <c r="H13" i="13" l="1"/>
  <c r="F13" i="13"/>
  <c r="B13" i="13"/>
  <c r="I13" i="13"/>
  <c r="A14" i="13"/>
  <c r="C14" i="13" s="1"/>
  <c r="D12" i="13"/>
  <c r="H14" i="13" l="1"/>
  <c r="F14" i="13"/>
  <c r="B14" i="13"/>
  <c r="I14" i="13"/>
  <c r="A15" i="13"/>
  <c r="C15" i="13" s="1"/>
  <c r="D13" i="13"/>
  <c r="H15" i="13" l="1"/>
  <c r="F15" i="13"/>
  <c r="B15" i="13"/>
  <c r="I15" i="13"/>
  <c r="A16" i="13"/>
  <c r="C16" i="13" s="1"/>
  <c r="D14" i="13"/>
  <c r="H16" i="13" l="1"/>
  <c r="F16" i="13"/>
  <c r="B16" i="13"/>
  <c r="I16" i="13"/>
  <c r="A17" i="13"/>
  <c r="C17" i="13" s="1"/>
  <c r="D15" i="13"/>
  <c r="H17" i="13" l="1"/>
  <c r="F17" i="13"/>
  <c r="B17" i="13"/>
  <c r="I17" i="13"/>
  <c r="A18" i="13"/>
  <c r="C18" i="13" s="1"/>
  <c r="D16" i="13"/>
  <c r="H18" i="13" l="1"/>
  <c r="F18" i="13"/>
  <c r="B18" i="13"/>
  <c r="I18" i="13"/>
  <c r="A19" i="13"/>
  <c r="C19" i="13" s="1"/>
  <c r="D17" i="13"/>
  <c r="H19" i="13" l="1"/>
  <c r="F19" i="13"/>
  <c r="B19" i="13"/>
  <c r="I19" i="13"/>
  <c r="A20" i="13"/>
  <c r="C20" i="13" s="1"/>
  <c r="D18" i="13"/>
  <c r="H20" i="13" l="1"/>
  <c r="F20" i="13"/>
  <c r="B20" i="13"/>
  <c r="I20" i="13"/>
  <c r="D19" i="13"/>
  <c r="A21" i="13"/>
  <c r="C21" i="13" s="1"/>
  <c r="H21" i="13" l="1"/>
  <c r="F21" i="13"/>
  <c r="B21" i="13"/>
  <c r="I21" i="13"/>
  <c r="D20" i="13"/>
  <c r="A22" i="13"/>
  <c r="C22" i="13" s="1"/>
  <c r="H22" i="13" l="1"/>
  <c r="F22" i="13"/>
  <c r="B22" i="13"/>
  <c r="I22" i="13"/>
  <c r="D21" i="13"/>
  <c r="A23" i="13"/>
  <c r="C23" i="13" s="1"/>
  <c r="H23" i="13" l="1"/>
  <c r="F23" i="13"/>
  <c r="B23" i="13"/>
  <c r="I23" i="13"/>
  <c r="D22" i="13"/>
  <c r="A24" i="13"/>
  <c r="C24" i="13" s="1"/>
  <c r="H24" i="13" l="1"/>
  <c r="F24" i="13"/>
  <c r="B24" i="13"/>
  <c r="I24" i="13"/>
  <c r="A25" i="13"/>
  <c r="C25" i="13" s="1"/>
  <c r="D23" i="13"/>
  <c r="H25" i="13" l="1"/>
  <c r="F25" i="13"/>
  <c r="B25" i="13"/>
  <c r="I25" i="13"/>
  <c r="A26" i="13"/>
  <c r="C26" i="13" s="1"/>
  <c r="D24" i="13"/>
  <c r="H26" i="13" l="1"/>
  <c r="F26" i="13"/>
  <c r="B26" i="13"/>
  <c r="I26" i="13"/>
  <c r="D25" i="13"/>
  <c r="A27" i="13"/>
  <c r="C27" i="13" s="1"/>
  <c r="H27" i="13" l="1"/>
  <c r="F27" i="13"/>
  <c r="B27" i="13"/>
  <c r="I27" i="13"/>
  <c r="A28" i="13"/>
  <c r="C28" i="13" s="1"/>
  <c r="D26" i="13"/>
  <c r="H28" i="13" l="1"/>
  <c r="F28" i="13"/>
  <c r="D27" i="13"/>
  <c r="I28" i="13"/>
  <c r="B28" i="13"/>
  <c r="A29" i="13"/>
  <c r="C29" i="13" s="1"/>
  <c r="H29" i="13" l="1"/>
  <c r="F29" i="13"/>
  <c r="B29" i="13"/>
  <c r="I29" i="13"/>
  <c r="D28" i="13"/>
  <c r="A30" i="13"/>
  <c r="C30" i="13" s="1"/>
  <c r="H30" i="13" l="1"/>
  <c r="E32" i="13"/>
  <c r="F30" i="13"/>
  <c r="F32" i="13" s="1"/>
  <c r="G32" i="13"/>
  <c r="C32" i="13"/>
  <c r="B30" i="13"/>
  <c r="I30" i="13"/>
  <c r="I32" i="13" s="1"/>
  <c r="D29" i="13"/>
  <c r="A3" i="2"/>
  <c r="C3" i="2" s="1"/>
  <c r="H3" i="2" l="1"/>
  <c r="B3" i="2"/>
  <c r="I3" i="2"/>
  <c r="A4" i="2"/>
  <c r="C4" i="2" s="1"/>
  <c r="D30" i="13"/>
  <c r="D32" i="13" s="1"/>
  <c r="B32" i="13"/>
  <c r="H4" i="2" l="1"/>
  <c r="B4" i="2"/>
  <c r="I4" i="2"/>
  <c r="A5" i="2"/>
  <c r="C5" i="2" s="1"/>
  <c r="D3" i="2"/>
  <c r="H5" i="2" l="1"/>
  <c r="B5" i="2"/>
  <c r="I5" i="2"/>
  <c r="A6" i="2"/>
  <c r="C6" i="2" s="1"/>
  <c r="D4" i="2"/>
  <c r="H6" i="2" l="1"/>
  <c r="B6" i="2"/>
  <c r="I6" i="2"/>
  <c r="A7" i="2"/>
  <c r="C7" i="2" s="1"/>
  <c r="D5" i="2"/>
  <c r="H7" i="2" l="1"/>
  <c r="D6" i="2"/>
  <c r="B7" i="2"/>
  <c r="I7" i="2"/>
  <c r="A8" i="2"/>
  <c r="C8" i="2" s="1"/>
  <c r="H8" i="2" l="1"/>
  <c r="B8" i="2"/>
  <c r="I8" i="2"/>
  <c r="D7" i="2"/>
  <c r="A9" i="2"/>
  <c r="C9" i="2" s="1"/>
  <c r="H9" i="2" l="1"/>
  <c r="B9" i="2"/>
  <c r="I9" i="2"/>
  <c r="D8" i="2"/>
  <c r="A10" i="2"/>
  <c r="C10" i="2" s="1"/>
  <c r="H10" i="2" l="1"/>
  <c r="B10" i="2"/>
  <c r="I10" i="2"/>
  <c r="A11" i="2"/>
  <c r="C11" i="2" s="1"/>
  <c r="D9" i="2"/>
  <c r="H11" i="2" l="1"/>
  <c r="B11" i="2"/>
  <c r="I11" i="2"/>
  <c r="A12" i="2"/>
  <c r="C12" i="2" s="1"/>
  <c r="D10" i="2"/>
  <c r="H12" i="2" l="1"/>
  <c r="B12" i="2"/>
  <c r="I12" i="2"/>
  <c r="A13" i="2"/>
  <c r="C13" i="2" s="1"/>
  <c r="D11" i="2"/>
  <c r="H13" i="2" l="1"/>
  <c r="B13" i="2"/>
  <c r="I13" i="2"/>
  <c r="A14" i="2"/>
  <c r="C14" i="2" s="1"/>
  <c r="D12" i="2"/>
  <c r="H14" i="2" l="1"/>
  <c r="D13" i="2"/>
  <c r="B14" i="2"/>
  <c r="I14" i="2"/>
  <c r="A15" i="2"/>
  <c r="C15" i="2" s="1"/>
  <c r="H15" i="2" l="1"/>
  <c r="B15" i="2"/>
  <c r="I15" i="2"/>
  <c r="A16" i="2"/>
  <c r="C16" i="2" s="1"/>
  <c r="D14" i="2"/>
  <c r="H16" i="2" l="1"/>
  <c r="B16" i="2"/>
  <c r="I16" i="2"/>
  <c r="A17" i="2"/>
  <c r="C17" i="2" s="1"/>
  <c r="D15" i="2"/>
  <c r="H17" i="2" l="1"/>
  <c r="B17" i="2"/>
  <c r="I17" i="2"/>
  <c r="A18" i="2"/>
  <c r="C18" i="2" s="1"/>
  <c r="D16" i="2"/>
  <c r="H18" i="2" l="1"/>
  <c r="B18" i="2"/>
  <c r="I18" i="2"/>
  <c r="A19" i="2"/>
  <c r="C19" i="2" s="1"/>
  <c r="D17" i="2"/>
  <c r="H19" i="2" l="1"/>
  <c r="B19" i="2"/>
  <c r="I19" i="2"/>
  <c r="A20" i="2"/>
  <c r="C20" i="2" s="1"/>
  <c r="D18" i="2"/>
  <c r="H20" i="2" l="1"/>
  <c r="D19" i="2"/>
  <c r="B20" i="2"/>
  <c r="I20" i="2"/>
  <c r="A21" i="2"/>
  <c r="C21" i="2" s="1"/>
  <c r="H21" i="2" l="1"/>
  <c r="B21" i="2"/>
  <c r="I21" i="2"/>
  <c r="D20" i="2"/>
  <c r="A22" i="2"/>
  <c r="C22" i="2" s="1"/>
  <c r="H22" i="2" l="1"/>
  <c r="B22" i="2"/>
  <c r="I22" i="2"/>
  <c r="A23" i="2"/>
  <c r="C23" i="2" s="1"/>
  <c r="D21" i="2"/>
  <c r="H23" i="2" l="1"/>
  <c r="B23" i="2"/>
  <c r="I23" i="2"/>
  <c r="A24" i="2"/>
  <c r="C24" i="2" s="1"/>
  <c r="D22" i="2"/>
  <c r="H24" i="2" l="1"/>
  <c r="B24" i="2"/>
  <c r="I24" i="2"/>
  <c r="A25" i="2"/>
  <c r="C25" i="2" s="1"/>
  <c r="D23" i="2"/>
  <c r="H25" i="2" l="1"/>
  <c r="B25" i="2"/>
  <c r="I25" i="2"/>
  <c r="D24" i="2"/>
  <c r="A26" i="2"/>
  <c r="C26" i="2" s="1"/>
  <c r="H26" i="2" l="1"/>
  <c r="B26" i="2"/>
  <c r="I26" i="2"/>
  <c r="D25" i="2"/>
  <c r="A27" i="2"/>
  <c r="C27" i="2" s="1"/>
  <c r="H27" i="2" l="1"/>
  <c r="B27" i="2"/>
  <c r="I27" i="2"/>
  <c r="A28" i="2"/>
  <c r="C28" i="2" s="1"/>
  <c r="D26" i="2"/>
  <c r="H28" i="2" l="1"/>
  <c r="B28" i="2"/>
  <c r="I28" i="2"/>
  <c r="A29" i="2"/>
  <c r="C29" i="2" s="1"/>
  <c r="D27" i="2"/>
  <c r="H29" i="2" l="1"/>
  <c r="B29" i="2"/>
  <c r="I29" i="2"/>
  <c r="A30" i="2"/>
  <c r="C30" i="2" s="1"/>
  <c r="D28" i="2"/>
  <c r="H30" i="2" l="1"/>
  <c r="B30" i="2"/>
  <c r="I30" i="2"/>
  <c r="D29" i="2"/>
  <c r="A31" i="2"/>
  <c r="C31" i="2" s="1"/>
  <c r="H31" i="2" l="1"/>
  <c r="B31" i="2"/>
  <c r="I31" i="2"/>
  <c r="D30" i="2"/>
  <c r="A32" i="2"/>
  <c r="C32" i="2" s="1"/>
  <c r="H32" i="2" l="1"/>
  <c r="B32" i="2"/>
  <c r="I32" i="2"/>
  <c r="A33" i="2"/>
  <c r="C33" i="2" s="1"/>
  <c r="D31" i="2"/>
  <c r="E35" i="2" l="1"/>
  <c r="C35" i="2"/>
  <c r="B33" i="2"/>
  <c r="I33" i="2"/>
  <c r="I35" i="2" s="1"/>
  <c r="A3" i="3"/>
  <c r="C3" i="3" s="1"/>
  <c r="F35" i="2"/>
  <c r="D32" i="2"/>
  <c r="H3" i="3" l="1"/>
  <c r="F3" i="3"/>
  <c r="B3" i="3"/>
  <c r="I3" i="3"/>
  <c r="G35" i="2"/>
  <c r="H33" i="2"/>
  <c r="H35" i="2" s="1"/>
  <c r="D33" i="2"/>
  <c r="D35" i="2" s="1"/>
  <c r="B35" i="2"/>
  <c r="A4" i="3"/>
  <c r="C4" i="3" s="1"/>
  <c r="H4" i="3" l="1"/>
  <c r="B4" i="3"/>
  <c r="F4" i="3"/>
  <c r="I4" i="3"/>
  <c r="A5" i="3"/>
  <c r="C5" i="3" s="1"/>
  <c r="D3" i="3"/>
  <c r="H5" i="3" l="1"/>
  <c r="B5" i="3"/>
  <c r="F5" i="3"/>
  <c r="I5" i="3"/>
  <c r="A6" i="3"/>
  <c r="C6" i="3" s="1"/>
  <c r="D4" i="3"/>
  <c r="H6" i="3" l="1"/>
  <c r="B6" i="3"/>
  <c r="F6" i="3"/>
  <c r="I6" i="3"/>
  <c r="A7" i="3"/>
  <c r="C7" i="3" s="1"/>
  <c r="D5" i="3"/>
  <c r="H7" i="3" l="1"/>
  <c r="B7" i="3"/>
  <c r="F7" i="3"/>
  <c r="I7" i="3"/>
  <c r="D6" i="3"/>
  <c r="A8" i="3"/>
  <c r="C8" i="3" s="1"/>
  <c r="H8" i="3" l="1"/>
  <c r="B8" i="3"/>
  <c r="F8" i="3"/>
  <c r="I8" i="3"/>
  <c r="D7" i="3"/>
  <c r="A9" i="3"/>
  <c r="C9" i="3" s="1"/>
  <c r="H9" i="3" l="1"/>
  <c r="B9" i="3"/>
  <c r="F9" i="3"/>
  <c r="I9" i="3"/>
  <c r="D8" i="3"/>
  <c r="A10" i="3"/>
  <c r="C10" i="3" s="1"/>
  <c r="H10" i="3" l="1"/>
  <c r="B10" i="3"/>
  <c r="F10" i="3"/>
  <c r="I10" i="3"/>
  <c r="A11" i="3"/>
  <c r="C11" i="3" s="1"/>
  <c r="D9" i="3"/>
  <c r="H11" i="3" l="1"/>
  <c r="B11" i="3"/>
  <c r="F11" i="3"/>
  <c r="I11" i="3"/>
  <c r="D10" i="3"/>
  <c r="A12" i="3"/>
  <c r="C12" i="3" s="1"/>
  <c r="H12" i="3" l="1"/>
  <c r="B12" i="3"/>
  <c r="F12" i="3"/>
  <c r="I12" i="3"/>
  <c r="A13" i="3"/>
  <c r="C13" i="3" s="1"/>
  <c r="D11" i="3"/>
  <c r="H13" i="3" l="1"/>
  <c r="B13" i="3"/>
  <c r="F13" i="3"/>
  <c r="I13" i="3"/>
  <c r="A14" i="3"/>
  <c r="C14" i="3" s="1"/>
  <c r="D12" i="3"/>
  <c r="H14" i="3" l="1"/>
  <c r="B14" i="3"/>
  <c r="F14" i="3"/>
  <c r="I14" i="3"/>
  <c r="A15" i="3"/>
  <c r="C15" i="3" s="1"/>
  <c r="D13" i="3"/>
  <c r="H15" i="3" l="1"/>
  <c r="B15" i="3"/>
  <c r="F15" i="3"/>
  <c r="I15" i="3"/>
  <c r="A16" i="3"/>
  <c r="C16" i="3" s="1"/>
  <c r="D14" i="3"/>
  <c r="H16" i="3" l="1"/>
  <c r="B16" i="3"/>
  <c r="F16" i="3"/>
  <c r="I16" i="3"/>
  <c r="A17" i="3"/>
  <c r="C17" i="3" s="1"/>
  <c r="D15" i="3"/>
  <c r="H17" i="3" l="1"/>
  <c r="B17" i="3"/>
  <c r="F17" i="3"/>
  <c r="I17" i="3"/>
  <c r="D16" i="3"/>
  <c r="A18" i="3"/>
  <c r="C18" i="3" s="1"/>
  <c r="H18" i="3" l="1"/>
  <c r="B18" i="3"/>
  <c r="F18" i="3"/>
  <c r="I18" i="3"/>
  <c r="D17" i="3"/>
  <c r="A19" i="3"/>
  <c r="C19" i="3" s="1"/>
  <c r="H19" i="3" l="1"/>
  <c r="B19" i="3"/>
  <c r="F19" i="3"/>
  <c r="I19" i="3"/>
  <c r="D18" i="3"/>
  <c r="A20" i="3"/>
  <c r="C20" i="3" s="1"/>
  <c r="H20" i="3" l="1"/>
  <c r="B20" i="3"/>
  <c r="F20" i="3"/>
  <c r="I20" i="3"/>
  <c r="A21" i="3"/>
  <c r="C21" i="3" s="1"/>
  <c r="D19" i="3"/>
  <c r="H21" i="3" l="1"/>
  <c r="B21" i="3"/>
  <c r="F21" i="3"/>
  <c r="I21" i="3"/>
  <c r="D20" i="3"/>
  <c r="A22" i="3"/>
  <c r="C22" i="3" s="1"/>
  <c r="H22" i="3" l="1"/>
  <c r="B22" i="3"/>
  <c r="F22" i="3"/>
  <c r="I22" i="3"/>
  <c r="A23" i="3"/>
  <c r="C23" i="3" s="1"/>
  <c r="D21" i="3"/>
  <c r="H23" i="3" l="1"/>
  <c r="B23" i="3"/>
  <c r="F23" i="3"/>
  <c r="I23" i="3"/>
  <c r="A24" i="3"/>
  <c r="C24" i="3" s="1"/>
  <c r="D22" i="3"/>
  <c r="H24" i="3" l="1"/>
  <c r="B24" i="3"/>
  <c r="F24" i="3"/>
  <c r="I24" i="3"/>
  <c r="D23" i="3"/>
  <c r="A25" i="3"/>
  <c r="C25" i="3" s="1"/>
  <c r="H25" i="3" l="1"/>
  <c r="B25" i="3"/>
  <c r="F25" i="3"/>
  <c r="I25" i="3"/>
  <c r="D24" i="3"/>
  <c r="A26" i="3"/>
  <c r="C26" i="3" s="1"/>
  <c r="H26" i="3" l="1"/>
  <c r="B26" i="3"/>
  <c r="F26" i="3"/>
  <c r="I26" i="3"/>
  <c r="A27" i="3"/>
  <c r="C27" i="3" s="1"/>
  <c r="D25" i="3"/>
  <c r="H27" i="3" l="1"/>
  <c r="B27" i="3"/>
  <c r="F27" i="3"/>
  <c r="I27" i="3"/>
  <c r="D26" i="3"/>
  <c r="A28" i="3"/>
  <c r="C28" i="3" s="1"/>
  <c r="H28" i="3" l="1"/>
  <c r="B28" i="3"/>
  <c r="F28" i="3"/>
  <c r="I28" i="3"/>
  <c r="D27" i="3"/>
  <c r="A29" i="3"/>
  <c r="C29" i="3" s="1"/>
  <c r="H29" i="3" l="1"/>
  <c r="B29" i="3"/>
  <c r="F29" i="3"/>
  <c r="I29" i="3"/>
  <c r="A30" i="3"/>
  <c r="C30" i="3" s="1"/>
  <c r="D28" i="3"/>
  <c r="H30" i="3" l="1"/>
  <c r="B30" i="3"/>
  <c r="F30" i="3"/>
  <c r="I30" i="3"/>
  <c r="D29" i="3"/>
  <c r="A31" i="3"/>
  <c r="C31" i="3" s="1"/>
  <c r="H31" i="3" l="1"/>
  <c r="B31" i="3"/>
  <c r="F31" i="3"/>
  <c r="I31" i="3"/>
  <c r="A32" i="3"/>
  <c r="C32" i="3" s="1"/>
  <c r="D30" i="3"/>
  <c r="C36" i="3" l="1"/>
  <c r="H32" i="3"/>
  <c r="G36" i="3"/>
  <c r="E36" i="3"/>
  <c r="B32" i="3"/>
  <c r="F32" i="3"/>
  <c r="F36" i="3" s="1"/>
  <c r="I32" i="3"/>
  <c r="I36" i="3" s="1"/>
  <c r="D31" i="3"/>
  <c r="F3" i="4" l="1"/>
  <c r="H3" i="4"/>
  <c r="E3" i="4"/>
  <c r="B3" i="4"/>
  <c r="G3" i="4"/>
  <c r="J3" i="4"/>
  <c r="I3" i="4"/>
  <c r="A4" i="4"/>
  <c r="D32" i="3"/>
  <c r="D36" i="3" s="1"/>
  <c r="B36" i="3"/>
  <c r="F4" i="4" l="1"/>
  <c r="H4" i="4"/>
  <c r="E4" i="4"/>
  <c r="G4" i="4"/>
  <c r="J4" i="4"/>
  <c r="I4" i="4"/>
  <c r="B4" i="4"/>
  <c r="D3" i="4"/>
  <c r="A5" i="4"/>
  <c r="F5" i="4" l="1"/>
  <c r="H5" i="4"/>
  <c r="E5" i="4"/>
  <c r="G5" i="4"/>
  <c r="J5" i="4"/>
  <c r="I5" i="4"/>
  <c r="B5" i="4"/>
  <c r="D4" i="4"/>
  <c r="A6" i="4"/>
  <c r="H6" i="4" l="1"/>
  <c r="F6" i="4"/>
  <c r="E6" i="4"/>
  <c r="B6" i="4"/>
  <c r="G6" i="4"/>
  <c r="J6" i="4"/>
  <c r="I6" i="4"/>
  <c r="D5" i="4"/>
  <c r="A7" i="4"/>
  <c r="H7" i="4" l="1"/>
  <c r="F7" i="4"/>
  <c r="E7" i="4"/>
  <c r="G7" i="4"/>
  <c r="J7" i="4"/>
  <c r="I7" i="4"/>
  <c r="B7" i="4"/>
  <c r="D6" i="4"/>
  <c r="A8" i="4"/>
  <c r="F8" i="4" l="1"/>
  <c r="H8" i="4"/>
  <c r="E8" i="4"/>
  <c r="G8" i="4"/>
  <c r="J8" i="4"/>
  <c r="I8" i="4"/>
  <c r="B8" i="4"/>
  <c r="D7" i="4"/>
  <c r="A9" i="4"/>
  <c r="H9" i="4" l="1"/>
  <c r="F9" i="4"/>
  <c r="E9" i="4"/>
  <c r="G9" i="4"/>
  <c r="J9" i="4"/>
  <c r="I9" i="4"/>
  <c r="B9" i="4"/>
  <c r="D8" i="4"/>
  <c r="A10" i="4"/>
  <c r="H10" i="4" l="1"/>
  <c r="F10" i="4"/>
  <c r="E10" i="4"/>
  <c r="G10" i="4"/>
  <c r="J10" i="4"/>
  <c r="I10" i="4"/>
  <c r="B10" i="4"/>
  <c r="D9" i="4"/>
  <c r="A11" i="4"/>
  <c r="F11" i="4" l="1"/>
  <c r="H11" i="4"/>
  <c r="E11" i="4"/>
  <c r="G11" i="4"/>
  <c r="J11" i="4"/>
  <c r="I11" i="4"/>
  <c r="B11" i="4"/>
  <c r="D10" i="4"/>
  <c r="A12" i="4"/>
  <c r="F12" i="4" l="1"/>
  <c r="H12" i="4"/>
  <c r="E12" i="4"/>
  <c r="G12" i="4"/>
  <c r="J12" i="4"/>
  <c r="I12" i="4"/>
  <c r="B12" i="4"/>
  <c r="D11" i="4"/>
  <c r="A13" i="4"/>
  <c r="H13" i="4" l="1"/>
  <c r="F13" i="4"/>
  <c r="E13" i="4"/>
  <c r="G13" i="4"/>
  <c r="J13" i="4"/>
  <c r="I13" i="4"/>
  <c r="B13" i="4"/>
  <c r="D12" i="4"/>
  <c r="A14" i="4"/>
  <c r="H14" i="4" l="1"/>
  <c r="F14" i="4"/>
  <c r="E14" i="4"/>
  <c r="G14" i="4"/>
  <c r="J14" i="4"/>
  <c r="I14" i="4"/>
  <c r="B14" i="4"/>
  <c r="D13" i="4"/>
  <c r="A15" i="4"/>
  <c r="H15" i="4" l="1"/>
  <c r="F15" i="4"/>
  <c r="E15" i="4"/>
  <c r="G15" i="4"/>
  <c r="J15" i="4"/>
  <c r="I15" i="4"/>
  <c r="B15" i="4"/>
  <c r="A16" i="4"/>
  <c r="D14" i="4"/>
  <c r="F16" i="4" l="1"/>
  <c r="H16" i="4"/>
  <c r="E16" i="4"/>
  <c r="G16" i="4"/>
  <c r="J16" i="4"/>
  <c r="I16" i="4"/>
  <c r="B16" i="4"/>
  <c r="D15" i="4"/>
  <c r="A17" i="4"/>
  <c r="H17" i="4" l="1"/>
  <c r="F17" i="4"/>
  <c r="E17" i="4"/>
  <c r="G17" i="4"/>
  <c r="J17" i="4"/>
  <c r="I17" i="4"/>
  <c r="B17" i="4"/>
  <c r="D16" i="4"/>
  <c r="A18" i="4"/>
  <c r="H18" i="4" l="1"/>
  <c r="F18" i="4"/>
  <c r="E18" i="4"/>
  <c r="G18" i="4"/>
  <c r="J18" i="4"/>
  <c r="I18" i="4"/>
  <c r="B18" i="4"/>
  <c r="D17" i="4"/>
  <c r="A19" i="4"/>
  <c r="F19" i="4" l="1"/>
  <c r="H19" i="4"/>
  <c r="E19" i="4"/>
  <c r="G19" i="4"/>
  <c r="J19" i="4"/>
  <c r="I19" i="4"/>
  <c r="B19" i="4"/>
  <c r="D18" i="4"/>
  <c r="A20" i="4"/>
  <c r="F20" i="4" l="1"/>
  <c r="H20" i="4"/>
  <c r="E20" i="4"/>
  <c r="G20" i="4"/>
  <c r="J20" i="4"/>
  <c r="I20" i="4"/>
  <c r="B20" i="4"/>
  <c r="D19" i="4"/>
  <c r="A21" i="4"/>
  <c r="F21" i="4" l="1"/>
  <c r="H21" i="4"/>
  <c r="E21" i="4"/>
  <c r="G21" i="4"/>
  <c r="J21" i="4"/>
  <c r="I21" i="4"/>
  <c r="B21" i="4"/>
  <c r="A22" i="4"/>
  <c r="D20" i="4"/>
  <c r="H22" i="4" l="1"/>
  <c r="F22" i="4"/>
  <c r="E22" i="4"/>
  <c r="G22" i="4"/>
  <c r="J22" i="4"/>
  <c r="I22" i="4"/>
  <c r="B22" i="4"/>
  <c r="D21" i="4"/>
  <c r="A23" i="4"/>
  <c r="H23" i="4" l="1"/>
  <c r="F23" i="4"/>
  <c r="E23" i="4"/>
  <c r="G23" i="4"/>
  <c r="J23" i="4"/>
  <c r="I23" i="4"/>
  <c r="B23" i="4"/>
  <c r="D22" i="4"/>
  <c r="A24" i="4"/>
  <c r="F24" i="4" l="1"/>
  <c r="H24" i="4"/>
  <c r="E24" i="4"/>
  <c r="G24" i="4"/>
  <c r="J24" i="4"/>
  <c r="I24" i="4"/>
  <c r="B24" i="4"/>
  <c r="D23" i="4"/>
  <c r="A25" i="4"/>
  <c r="H25" i="4" l="1"/>
  <c r="F25" i="4"/>
  <c r="E25" i="4"/>
  <c r="G25" i="4"/>
  <c r="J25" i="4"/>
  <c r="I25" i="4"/>
  <c r="B25" i="4"/>
  <c r="A26" i="4"/>
  <c r="D24" i="4"/>
  <c r="H26" i="4" l="1"/>
  <c r="F26" i="4"/>
  <c r="E26" i="4"/>
  <c r="G26" i="4"/>
  <c r="J26" i="4"/>
  <c r="I26" i="4"/>
  <c r="B26" i="4"/>
  <c r="D25" i="4"/>
  <c r="A27" i="4"/>
  <c r="F27" i="4" l="1"/>
  <c r="H27" i="4"/>
  <c r="E27" i="4"/>
  <c r="G27" i="4"/>
  <c r="J27" i="4"/>
  <c r="I27" i="4"/>
  <c r="B27" i="4"/>
  <c r="D26" i="4"/>
  <c r="A28" i="4"/>
  <c r="F28" i="4" l="1"/>
  <c r="H28" i="4"/>
  <c r="E28" i="4"/>
  <c r="G28" i="4"/>
  <c r="J28" i="4"/>
  <c r="I28" i="4"/>
  <c r="B28" i="4"/>
  <c r="D27" i="4"/>
  <c r="A29" i="4"/>
  <c r="H29" i="4" l="1"/>
  <c r="F29" i="4"/>
  <c r="E29" i="4"/>
  <c r="G29" i="4"/>
  <c r="J29" i="4"/>
  <c r="I29" i="4"/>
  <c r="B29" i="4"/>
  <c r="D28" i="4"/>
  <c r="A30" i="4"/>
  <c r="H30" i="4" l="1"/>
  <c r="F30" i="4"/>
  <c r="E30" i="4"/>
  <c r="G30" i="4"/>
  <c r="J30" i="4"/>
  <c r="I30" i="4"/>
  <c r="B30" i="4"/>
  <c r="A31" i="4"/>
  <c r="D29" i="4"/>
  <c r="H31" i="4" l="1"/>
  <c r="F31" i="4"/>
  <c r="E31" i="4"/>
  <c r="G31" i="4"/>
  <c r="J31" i="4"/>
  <c r="I31" i="4"/>
  <c r="B31" i="4"/>
  <c r="D30" i="4"/>
  <c r="A32" i="4"/>
  <c r="F32" i="4" l="1"/>
  <c r="H32" i="4"/>
  <c r="E32" i="4"/>
  <c r="G32" i="4"/>
  <c r="J32" i="4"/>
  <c r="I32" i="4"/>
  <c r="B32" i="4"/>
  <c r="D31" i="4"/>
  <c r="A33" i="4"/>
  <c r="H33" i="4" l="1"/>
  <c r="H35" i="4" s="1"/>
  <c r="F33" i="4"/>
  <c r="F35" i="4" s="1"/>
  <c r="C35" i="4"/>
  <c r="E33" i="4"/>
  <c r="G33" i="4"/>
  <c r="G35" i="4" s="1"/>
  <c r="J33" i="4"/>
  <c r="J35" i="4" s="1"/>
  <c r="I33" i="4"/>
  <c r="I35" i="4" s="1"/>
  <c r="B33" i="4"/>
  <c r="D32" i="4"/>
  <c r="A3" i="5"/>
  <c r="H3" i="5" l="1"/>
  <c r="F3" i="5"/>
  <c r="C3" i="5"/>
  <c r="J3" i="5"/>
  <c r="E3" i="5"/>
  <c r="G3" i="5"/>
  <c r="I3" i="5"/>
  <c r="B3" i="5"/>
  <c r="D33" i="4"/>
  <c r="D35" i="4" s="1"/>
  <c r="B35" i="4"/>
  <c r="A4" i="5"/>
  <c r="F4" i="5" l="1"/>
  <c r="H4" i="5"/>
  <c r="C4" i="5"/>
  <c r="E4" i="5"/>
  <c r="G4" i="5"/>
  <c r="J4" i="5"/>
  <c r="I4" i="5"/>
  <c r="B4" i="5"/>
  <c r="A5" i="5"/>
  <c r="D3" i="5"/>
  <c r="H5" i="5" l="1"/>
  <c r="F5" i="5"/>
  <c r="C5" i="5"/>
  <c r="E5" i="5"/>
  <c r="G5" i="5"/>
  <c r="J5" i="5"/>
  <c r="I5" i="5"/>
  <c r="B5" i="5"/>
  <c r="D4" i="5"/>
  <c r="A6" i="5"/>
  <c r="F6" i="5" l="1"/>
  <c r="H6" i="5"/>
  <c r="C6" i="5"/>
  <c r="E6" i="5"/>
  <c r="G6" i="5"/>
  <c r="J6" i="5"/>
  <c r="I6" i="5"/>
  <c r="B6" i="5"/>
  <c r="D5" i="5"/>
  <c r="A7" i="5"/>
  <c r="F7" i="5" l="1"/>
  <c r="H7" i="5"/>
  <c r="C7" i="5"/>
  <c r="E7" i="5"/>
  <c r="I7" i="5"/>
  <c r="G7" i="5"/>
  <c r="J7" i="5"/>
  <c r="B7" i="5"/>
  <c r="A8" i="5"/>
  <c r="D6" i="5"/>
  <c r="F8" i="5" l="1"/>
  <c r="H8" i="5"/>
  <c r="C8" i="5"/>
  <c r="E8" i="5"/>
  <c r="J8" i="5"/>
  <c r="G8" i="5"/>
  <c r="I8" i="5"/>
  <c r="B8" i="5"/>
  <c r="D7" i="5"/>
  <c r="A9" i="5"/>
  <c r="H9" i="5" l="1"/>
  <c r="F9" i="5"/>
  <c r="C9" i="5"/>
  <c r="E9" i="5"/>
  <c r="G9" i="5"/>
  <c r="J9" i="5"/>
  <c r="I9" i="5"/>
  <c r="B9" i="5"/>
  <c r="A10" i="5"/>
  <c r="D8" i="5"/>
  <c r="H10" i="5" l="1"/>
  <c r="F10" i="5"/>
  <c r="C10" i="5"/>
  <c r="E10" i="5"/>
  <c r="J10" i="5"/>
  <c r="G10" i="5"/>
  <c r="I10" i="5"/>
  <c r="B10" i="5"/>
  <c r="D9" i="5"/>
  <c r="A11" i="5"/>
  <c r="H11" i="5" l="1"/>
  <c r="F11" i="5"/>
  <c r="C11" i="5"/>
  <c r="E11" i="5"/>
  <c r="J11" i="5"/>
  <c r="G11" i="5"/>
  <c r="I11" i="5"/>
  <c r="B11" i="5"/>
  <c r="A12" i="5"/>
  <c r="D10" i="5"/>
  <c r="F12" i="5" l="1"/>
  <c r="H12" i="5"/>
  <c r="C12" i="5"/>
  <c r="E12" i="5"/>
  <c r="J12" i="5"/>
  <c r="G12" i="5"/>
  <c r="I12" i="5"/>
  <c r="B12" i="5"/>
  <c r="D11" i="5"/>
  <c r="A13" i="5"/>
  <c r="H13" i="5" l="1"/>
  <c r="F13" i="5"/>
  <c r="C13" i="5"/>
  <c r="E13" i="5"/>
  <c r="J13" i="5"/>
  <c r="G13" i="5"/>
  <c r="I13" i="5"/>
  <c r="B13" i="5"/>
  <c r="D12" i="5"/>
  <c r="A14" i="5"/>
  <c r="F14" i="5" l="1"/>
  <c r="H14" i="5"/>
  <c r="C14" i="5"/>
  <c r="E14" i="5"/>
  <c r="J14" i="5"/>
  <c r="G14" i="5"/>
  <c r="B14" i="5"/>
  <c r="I14" i="5"/>
  <c r="D13" i="5"/>
  <c r="A15" i="5"/>
  <c r="F15" i="5" l="1"/>
  <c r="H15" i="5"/>
  <c r="C15" i="5"/>
  <c r="E15" i="5"/>
  <c r="B15" i="5"/>
  <c r="J15" i="5"/>
  <c r="G15" i="5"/>
  <c r="I15" i="5"/>
  <c r="D14" i="5"/>
  <c r="A16" i="5"/>
  <c r="F16" i="5" l="1"/>
  <c r="H16" i="5"/>
  <c r="C16" i="5"/>
  <c r="E16" i="5"/>
  <c r="B16" i="5"/>
  <c r="G16" i="5"/>
  <c r="J16" i="5"/>
  <c r="I16" i="5"/>
  <c r="A17" i="5"/>
  <c r="D15" i="5"/>
  <c r="H17" i="5" l="1"/>
  <c r="F17" i="5"/>
  <c r="C17" i="5"/>
  <c r="E17" i="5"/>
  <c r="G17" i="5"/>
  <c r="J17" i="5"/>
  <c r="I17" i="5"/>
  <c r="B17" i="5"/>
  <c r="D16" i="5"/>
  <c r="A18" i="5"/>
  <c r="H18" i="5" l="1"/>
  <c r="F18" i="5"/>
  <c r="C18" i="5"/>
  <c r="E18" i="5"/>
  <c r="B18" i="5"/>
  <c r="G18" i="5"/>
  <c r="J18" i="5"/>
  <c r="D17" i="5"/>
  <c r="I18" i="5"/>
  <c r="A19" i="5"/>
  <c r="H19" i="5" l="1"/>
  <c r="F19" i="5"/>
  <c r="C19" i="5"/>
  <c r="E19" i="5"/>
  <c r="J19" i="5"/>
  <c r="G19" i="5"/>
  <c r="I19" i="5"/>
  <c r="B19" i="5"/>
  <c r="D18" i="5"/>
  <c r="A20" i="5"/>
  <c r="F20" i="5" l="1"/>
  <c r="H20" i="5"/>
  <c r="C20" i="5"/>
  <c r="E20" i="5"/>
  <c r="J20" i="5"/>
  <c r="G20" i="5"/>
  <c r="I20" i="5"/>
  <c r="B20" i="5"/>
  <c r="D19" i="5"/>
  <c r="A21" i="5"/>
  <c r="H21" i="5" l="1"/>
  <c r="F21" i="5"/>
  <c r="C21" i="5"/>
  <c r="E21" i="5"/>
  <c r="J21" i="5"/>
  <c r="G21" i="5"/>
  <c r="I21" i="5"/>
  <c r="B21" i="5"/>
  <c r="D20" i="5"/>
  <c r="A22" i="5"/>
  <c r="F22" i="5" l="1"/>
  <c r="H22" i="5"/>
  <c r="C22" i="5"/>
  <c r="E22" i="5"/>
  <c r="J22" i="5"/>
  <c r="G22" i="5"/>
  <c r="D21" i="5"/>
  <c r="I22" i="5"/>
  <c r="B22" i="5"/>
  <c r="A23" i="5"/>
  <c r="F23" i="5" l="1"/>
  <c r="H23" i="5"/>
  <c r="C23" i="5"/>
  <c r="E23" i="5"/>
  <c r="G23" i="5"/>
  <c r="J23" i="5"/>
  <c r="I23" i="5"/>
  <c r="B23" i="5"/>
  <c r="A24" i="5"/>
  <c r="D22" i="5"/>
  <c r="F24" i="5" l="1"/>
  <c r="H24" i="5"/>
  <c r="C24" i="5"/>
  <c r="E24" i="5"/>
  <c r="G24" i="5"/>
  <c r="J24" i="5"/>
  <c r="I24" i="5"/>
  <c r="B24" i="5"/>
  <c r="A25" i="5"/>
  <c r="D23" i="5"/>
  <c r="H25" i="5" l="1"/>
  <c r="F25" i="5"/>
  <c r="C25" i="5"/>
  <c r="E25" i="5"/>
  <c r="G25" i="5"/>
  <c r="J25" i="5"/>
  <c r="I25" i="5"/>
  <c r="B25" i="5"/>
  <c r="D24" i="5"/>
  <c r="A26" i="5"/>
  <c r="H26" i="5" l="1"/>
  <c r="F26" i="5"/>
  <c r="C26" i="5"/>
  <c r="E26" i="5"/>
  <c r="J26" i="5"/>
  <c r="G26" i="5"/>
  <c r="I26" i="5"/>
  <c r="B26" i="5"/>
  <c r="D25" i="5"/>
  <c r="A27" i="5"/>
  <c r="H27" i="5" l="1"/>
  <c r="F27" i="5"/>
  <c r="C27" i="5"/>
  <c r="E27" i="5"/>
  <c r="J27" i="5"/>
  <c r="G27" i="5"/>
  <c r="I27" i="5"/>
  <c r="B27" i="5"/>
  <c r="A28" i="5"/>
  <c r="D26" i="5"/>
  <c r="F28" i="5" l="1"/>
  <c r="H28" i="5"/>
  <c r="C28" i="5"/>
  <c r="E28" i="5"/>
  <c r="J28" i="5"/>
  <c r="G28" i="5"/>
  <c r="I28" i="5"/>
  <c r="B28" i="5"/>
  <c r="A29" i="5"/>
  <c r="D27" i="5"/>
  <c r="H29" i="5" l="1"/>
  <c r="F29" i="5"/>
  <c r="D28" i="5"/>
  <c r="C29" i="5"/>
  <c r="E29" i="5"/>
  <c r="J29" i="5"/>
  <c r="G29" i="5"/>
  <c r="I29" i="5"/>
  <c r="B29" i="5"/>
  <c r="A30" i="5"/>
  <c r="F30" i="5" l="1"/>
  <c r="H30" i="5"/>
  <c r="C30" i="5"/>
  <c r="E30" i="5"/>
  <c r="J30" i="5"/>
  <c r="G30" i="5"/>
  <c r="I30" i="5"/>
  <c r="B30" i="5"/>
  <c r="D29" i="5"/>
  <c r="A31" i="5"/>
  <c r="F31" i="5" l="1"/>
  <c r="H31" i="5"/>
  <c r="C31" i="5"/>
  <c r="E31" i="5"/>
  <c r="G31" i="5"/>
  <c r="J31" i="5"/>
  <c r="I31" i="5"/>
  <c r="B31" i="5"/>
  <c r="A32" i="5"/>
  <c r="D30" i="5"/>
  <c r="E32" i="5" l="1"/>
  <c r="F32" i="5"/>
  <c r="H32" i="5"/>
  <c r="C32" i="5"/>
  <c r="G32" i="5"/>
  <c r="J32" i="5"/>
  <c r="I32" i="5"/>
  <c r="B32" i="5"/>
  <c r="D31" i="5"/>
  <c r="D32" i="5" l="1"/>
  <c r="F3" i="6" l="1"/>
  <c r="H3" i="6"/>
  <c r="G3" i="6"/>
  <c r="E3" i="6"/>
  <c r="A4" i="6"/>
  <c r="I3" i="6"/>
  <c r="B3" i="6"/>
  <c r="J3" i="6"/>
  <c r="H4" i="6" l="1"/>
  <c r="F4" i="6"/>
  <c r="G4" i="6"/>
  <c r="E4" i="6"/>
  <c r="C4" i="6"/>
  <c r="B4" i="6"/>
  <c r="I4" i="6"/>
  <c r="A5" i="6"/>
  <c r="A6" i="6" s="1"/>
  <c r="J4" i="6"/>
  <c r="D3" i="6"/>
  <c r="B5" i="6" l="1"/>
  <c r="J5" i="6"/>
  <c r="I5" i="6"/>
  <c r="H5" i="6"/>
  <c r="G5" i="6"/>
  <c r="E5" i="6"/>
  <c r="F5" i="6"/>
  <c r="G6" i="6"/>
  <c r="E6" i="6"/>
  <c r="H6" i="6"/>
  <c r="F6" i="6"/>
  <c r="C6" i="6"/>
  <c r="C5" i="6"/>
  <c r="D4" i="6"/>
  <c r="I6" i="6"/>
  <c r="A7" i="6"/>
  <c r="J6" i="6"/>
  <c r="B6" i="6"/>
  <c r="D5" i="6" l="1"/>
  <c r="H7" i="6"/>
  <c r="F7" i="6"/>
  <c r="G7" i="6"/>
  <c r="E7" i="6"/>
  <c r="C7" i="6"/>
  <c r="I7" i="6"/>
  <c r="A8" i="6"/>
  <c r="J7" i="6"/>
  <c r="D6" i="6"/>
  <c r="B7" i="6"/>
  <c r="H8" i="6" l="1"/>
  <c r="F8" i="6"/>
  <c r="G8" i="6"/>
  <c r="E8" i="6"/>
  <c r="C8" i="6"/>
  <c r="I8" i="6"/>
  <c r="A9" i="6"/>
  <c r="J8" i="6"/>
  <c r="B8" i="6"/>
  <c r="D7" i="6"/>
  <c r="G9" i="6" l="1"/>
  <c r="E9" i="6"/>
  <c r="H9" i="6"/>
  <c r="F9" i="6"/>
  <c r="C9" i="6"/>
  <c r="I9" i="6"/>
  <c r="A10" i="6"/>
  <c r="J9" i="6"/>
  <c r="B9" i="6"/>
  <c r="D8" i="6"/>
  <c r="G10" i="6" l="1"/>
  <c r="E10" i="6"/>
  <c r="H10" i="6"/>
  <c r="F10" i="6"/>
  <c r="C10" i="6"/>
  <c r="I10" i="6"/>
  <c r="A11" i="6"/>
  <c r="J10" i="6"/>
  <c r="B10" i="6"/>
  <c r="D9" i="6"/>
  <c r="G11" i="6" l="1"/>
  <c r="H11" i="6"/>
  <c r="F11" i="6"/>
  <c r="E11" i="6"/>
  <c r="C11" i="6"/>
  <c r="I11" i="6"/>
  <c r="A12" i="6"/>
  <c r="J11" i="6"/>
  <c r="B11" i="6"/>
  <c r="D10" i="6"/>
  <c r="H12" i="6" l="1"/>
  <c r="F12" i="6"/>
  <c r="E12" i="6"/>
  <c r="G12" i="6"/>
  <c r="C12" i="6"/>
  <c r="I12" i="6"/>
  <c r="A13" i="6"/>
  <c r="J12" i="6"/>
  <c r="B12" i="6"/>
  <c r="D11" i="6"/>
  <c r="H13" i="6" l="1"/>
  <c r="G13" i="6"/>
  <c r="E13" i="6"/>
  <c r="F13" i="6"/>
  <c r="C13" i="6"/>
  <c r="I13" i="6"/>
  <c r="A14" i="6"/>
  <c r="J13" i="6"/>
  <c r="B13" i="6"/>
  <c r="D12" i="6"/>
  <c r="F14" i="6" l="1"/>
  <c r="G14" i="6"/>
  <c r="H14" i="6"/>
  <c r="E14" i="6"/>
  <c r="C14" i="6"/>
  <c r="I14" i="6"/>
  <c r="A15" i="6"/>
  <c r="J14" i="6"/>
  <c r="B14" i="6"/>
  <c r="D13" i="6"/>
  <c r="H15" i="6" l="1"/>
  <c r="F15" i="6"/>
  <c r="G15" i="6"/>
  <c r="E15" i="6"/>
  <c r="C15" i="6"/>
  <c r="I15" i="6"/>
  <c r="A16" i="6"/>
  <c r="J15" i="6"/>
  <c r="B15" i="6"/>
  <c r="D14" i="6"/>
  <c r="H16" i="6" l="1"/>
  <c r="F16" i="6"/>
  <c r="G16" i="6"/>
  <c r="E16" i="6"/>
  <c r="C16" i="6"/>
  <c r="I16" i="6"/>
  <c r="A17" i="6"/>
  <c r="J16" i="6"/>
  <c r="B16" i="6"/>
  <c r="D15" i="6"/>
  <c r="G17" i="6" l="1"/>
  <c r="E17" i="6"/>
  <c r="H17" i="6"/>
  <c r="F17" i="6"/>
  <c r="C17" i="6"/>
  <c r="I17" i="6"/>
  <c r="A18" i="6"/>
  <c r="J17" i="6"/>
  <c r="B17" i="6"/>
  <c r="D16" i="6"/>
  <c r="G18" i="6" l="1"/>
  <c r="E18" i="6"/>
  <c r="H18" i="6"/>
  <c r="F18" i="6"/>
  <c r="C18" i="6"/>
  <c r="I18" i="6"/>
  <c r="A19" i="6"/>
  <c r="J18" i="6"/>
  <c r="B18" i="6"/>
  <c r="D17" i="6"/>
  <c r="G19" i="6" l="1"/>
  <c r="H19" i="6"/>
  <c r="F19" i="6"/>
  <c r="E19" i="6"/>
  <c r="C19" i="6"/>
  <c r="I19" i="6"/>
  <c r="A20" i="6"/>
  <c r="J19" i="6"/>
  <c r="B19" i="6"/>
  <c r="D18" i="6"/>
  <c r="H20" i="6" l="1"/>
  <c r="F20" i="6"/>
  <c r="E20" i="6"/>
  <c r="G20" i="6"/>
  <c r="C20" i="6"/>
  <c r="I20" i="6"/>
  <c r="A21" i="6"/>
  <c r="J20" i="6"/>
  <c r="B20" i="6"/>
  <c r="D19" i="6"/>
  <c r="H21" i="6" l="1"/>
  <c r="G21" i="6"/>
  <c r="E21" i="6"/>
  <c r="F21" i="6"/>
  <c r="C21" i="6"/>
  <c r="I21" i="6"/>
  <c r="A22" i="6"/>
  <c r="J21" i="6"/>
  <c r="B21" i="6"/>
  <c r="D20" i="6"/>
  <c r="H22" i="6" l="1"/>
  <c r="F22" i="6"/>
  <c r="G22" i="6"/>
  <c r="E22" i="6"/>
  <c r="C22" i="6"/>
  <c r="I22" i="6"/>
  <c r="A23" i="6"/>
  <c r="J22" i="6"/>
  <c r="B22" i="6"/>
  <c r="D21" i="6"/>
  <c r="H23" i="6" l="1"/>
  <c r="F23" i="6"/>
  <c r="E23" i="6"/>
  <c r="G23" i="6"/>
  <c r="C23" i="6"/>
  <c r="I23" i="6"/>
  <c r="A24" i="6"/>
  <c r="J23" i="6"/>
  <c r="B23" i="6"/>
  <c r="D22" i="6"/>
  <c r="H24" i="6" l="1"/>
  <c r="F24" i="6"/>
  <c r="G24" i="6"/>
  <c r="E24" i="6"/>
  <c r="C24" i="6"/>
  <c r="I24" i="6"/>
  <c r="A25" i="6"/>
  <c r="J24" i="6"/>
  <c r="B24" i="6"/>
  <c r="D23" i="6"/>
  <c r="G25" i="6" l="1"/>
  <c r="E25" i="6"/>
  <c r="H25" i="6"/>
  <c r="F25" i="6"/>
  <c r="C25" i="6"/>
  <c r="I25" i="6"/>
  <c r="A26" i="6"/>
  <c r="J25" i="6"/>
  <c r="B25" i="6"/>
  <c r="D24" i="6"/>
  <c r="G26" i="6" l="1"/>
  <c r="E26" i="6"/>
  <c r="H26" i="6"/>
  <c r="F26" i="6"/>
  <c r="C26" i="6"/>
  <c r="I26" i="6"/>
  <c r="A27" i="6"/>
  <c r="J26" i="6"/>
  <c r="B26" i="6"/>
  <c r="D25" i="6"/>
  <c r="G27" i="6" l="1"/>
  <c r="H27" i="6"/>
  <c r="F27" i="6"/>
  <c r="E27" i="6"/>
  <c r="C27" i="6"/>
  <c r="I27" i="6"/>
  <c r="A28" i="6"/>
  <c r="J27" i="6"/>
  <c r="B27" i="6"/>
  <c r="D26" i="6"/>
  <c r="H28" i="6" l="1"/>
  <c r="F28" i="6"/>
  <c r="E28" i="6"/>
  <c r="G28" i="6"/>
  <c r="C28" i="6"/>
  <c r="I28" i="6"/>
  <c r="A29" i="6"/>
  <c r="J28" i="6"/>
  <c r="D27" i="6"/>
  <c r="B28" i="6"/>
  <c r="H29" i="6" l="1"/>
  <c r="G29" i="6"/>
  <c r="E29" i="6"/>
  <c r="F29" i="6"/>
  <c r="C29" i="6"/>
  <c r="I29" i="6"/>
  <c r="A30" i="6"/>
  <c r="J29" i="6"/>
  <c r="B29" i="6"/>
  <c r="D28" i="6"/>
  <c r="G30" i="6" l="1"/>
  <c r="H30" i="6"/>
  <c r="F30" i="6"/>
  <c r="E30" i="6"/>
  <c r="C30" i="6"/>
  <c r="I30" i="6"/>
  <c r="A31" i="6"/>
  <c r="J30" i="6"/>
  <c r="D29" i="6"/>
  <c r="B30" i="6"/>
  <c r="H31" i="6" l="1"/>
  <c r="F31" i="6"/>
  <c r="G31" i="6"/>
  <c r="E31" i="6"/>
  <c r="C31" i="6"/>
  <c r="I31" i="6"/>
  <c r="A32" i="6"/>
  <c r="J31" i="6"/>
  <c r="B31" i="6"/>
  <c r="D30" i="6"/>
  <c r="A33" i="6" l="1"/>
  <c r="H32" i="6"/>
  <c r="F32" i="6"/>
  <c r="G32" i="6"/>
  <c r="E32" i="6"/>
  <c r="I33" i="6"/>
  <c r="J33" i="6"/>
  <c r="A3" i="7"/>
  <c r="B33" i="6"/>
  <c r="C33" i="6"/>
  <c r="C32" i="6"/>
  <c r="I32" i="6"/>
  <c r="J32" i="6"/>
  <c r="B32" i="6"/>
  <c r="D31" i="6"/>
  <c r="H3" i="7" l="1"/>
  <c r="F3" i="7"/>
  <c r="G33" i="6"/>
  <c r="G35" i="6" s="1"/>
  <c r="E33" i="6"/>
  <c r="E35" i="6" s="1"/>
  <c r="H33" i="6"/>
  <c r="H35" i="6" s="1"/>
  <c r="F33" i="6"/>
  <c r="F35" i="6" s="1"/>
  <c r="D33" i="6"/>
  <c r="B3" i="7"/>
  <c r="I3" i="7"/>
  <c r="J3" i="7"/>
  <c r="G3" i="7"/>
  <c r="C3" i="7"/>
  <c r="E6" i="7"/>
  <c r="C35" i="6"/>
  <c r="I35" i="6"/>
  <c r="J35" i="6"/>
  <c r="D32" i="6"/>
  <c r="D3" i="7" l="1"/>
  <c r="B35" i="6"/>
  <c r="D35" i="6"/>
  <c r="A4" i="7"/>
  <c r="H4" i="7" l="1"/>
  <c r="F4" i="7"/>
  <c r="C4" i="7"/>
  <c r="E7" i="7"/>
  <c r="G4" i="7"/>
  <c r="J4" i="7"/>
  <c r="I4" i="7"/>
  <c r="B4" i="7"/>
  <c r="A5" i="7"/>
  <c r="F5" i="7" l="1"/>
  <c r="H5" i="7"/>
  <c r="C5" i="7"/>
  <c r="E8" i="7"/>
  <c r="G5" i="7"/>
  <c r="J5" i="7"/>
  <c r="I5" i="7"/>
  <c r="B5" i="7"/>
  <c r="D4" i="7"/>
  <c r="A6" i="7"/>
  <c r="H6" i="7" l="1"/>
  <c r="F6" i="7"/>
  <c r="C6" i="7"/>
  <c r="E9" i="7"/>
  <c r="G6" i="7"/>
  <c r="J6" i="7"/>
  <c r="I6" i="7"/>
  <c r="D5" i="7"/>
  <c r="B6" i="7"/>
  <c r="A7" i="7"/>
  <c r="H7" i="7" l="1"/>
  <c r="F7" i="7"/>
  <c r="C7" i="7"/>
  <c r="E10" i="7"/>
  <c r="G7" i="7"/>
  <c r="J7" i="7"/>
  <c r="I7" i="7"/>
  <c r="B7" i="7"/>
  <c r="D6" i="7"/>
  <c r="A8" i="7"/>
  <c r="F8" i="7" l="1"/>
  <c r="H8" i="7"/>
  <c r="C8" i="7"/>
  <c r="E11" i="7"/>
  <c r="G8" i="7"/>
  <c r="J8" i="7"/>
  <c r="I8" i="7"/>
  <c r="B8" i="7"/>
  <c r="D7" i="7"/>
  <c r="A9" i="7"/>
  <c r="F9" i="7" l="1"/>
  <c r="H9" i="7"/>
  <c r="C9" i="7"/>
  <c r="E12" i="7"/>
  <c r="G9" i="7"/>
  <c r="J9" i="7"/>
  <c r="I9" i="7"/>
  <c r="B9" i="7"/>
  <c r="D8" i="7"/>
  <c r="A10" i="7"/>
  <c r="F10" i="7" l="1"/>
  <c r="H10" i="7"/>
  <c r="C10" i="7"/>
  <c r="E13" i="7"/>
  <c r="G10" i="7"/>
  <c r="J10" i="7"/>
  <c r="I10" i="7"/>
  <c r="B10" i="7"/>
  <c r="D9" i="7"/>
  <c r="A11" i="7"/>
  <c r="F11" i="7" l="1"/>
  <c r="H11" i="7"/>
  <c r="C11" i="7"/>
  <c r="E14" i="7"/>
  <c r="G11" i="7"/>
  <c r="J11" i="7"/>
  <c r="I11" i="7"/>
  <c r="B11" i="7"/>
  <c r="D10" i="7"/>
  <c r="A12" i="7"/>
  <c r="H12" i="7" l="1"/>
  <c r="F12" i="7"/>
  <c r="C12" i="7"/>
  <c r="E15" i="7"/>
  <c r="G12" i="7"/>
  <c r="J12" i="7"/>
  <c r="I12" i="7"/>
  <c r="B12" i="7"/>
  <c r="A13" i="7"/>
  <c r="D11" i="7"/>
  <c r="F13" i="7" l="1"/>
  <c r="H13" i="7"/>
  <c r="C13" i="7"/>
  <c r="E16" i="7"/>
  <c r="G13" i="7"/>
  <c r="J13" i="7"/>
  <c r="I13" i="7"/>
  <c r="B13" i="7"/>
  <c r="D12" i="7"/>
  <c r="A14" i="7"/>
  <c r="H14" i="7" l="1"/>
  <c r="F14" i="7"/>
  <c r="C14" i="7"/>
  <c r="E17" i="7"/>
  <c r="G14" i="7"/>
  <c r="J14" i="7"/>
  <c r="I14" i="7"/>
  <c r="B14" i="7"/>
  <c r="D13" i="7"/>
  <c r="A15" i="7"/>
  <c r="F15" i="7" l="1"/>
  <c r="H15" i="7"/>
  <c r="C15" i="7"/>
  <c r="E18" i="7"/>
  <c r="G15" i="7"/>
  <c r="J15" i="7"/>
  <c r="I15" i="7"/>
  <c r="B15" i="7"/>
  <c r="A16" i="7"/>
  <c r="D14" i="7"/>
  <c r="F16" i="7" l="1"/>
  <c r="H16" i="7"/>
  <c r="C16" i="7"/>
  <c r="E19" i="7"/>
  <c r="G16" i="7"/>
  <c r="J16" i="7"/>
  <c r="I16" i="7"/>
  <c r="D15" i="7"/>
  <c r="B16" i="7"/>
  <c r="A17" i="7"/>
  <c r="F17" i="7" l="1"/>
  <c r="H17" i="7"/>
  <c r="C17" i="7"/>
  <c r="E20" i="7"/>
  <c r="G17" i="7"/>
  <c r="J17" i="7"/>
  <c r="I17" i="7"/>
  <c r="B17" i="7"/>
  <c r="A18" i="7"/>
  <c r="D16" i="7"/>
  <c r="F18" i="7" l="1"/>
  <c r="H18" i="7"/>
  <c r="C18" i="7"/>
  <c r="E21" i="7"/>
  <c r="G18" i="7"/>
  <c r="J18" i="7"/>
  <c r="I18" i="7"/>
  <c r="B18" i="7"/>
  <c r="D17" i="7"/>
  <c r="A19" i="7"/>
  <c r="F19" i="7" l="1"/>
  <c r="H19" i="7"/>
  <c r="C19" i="7"/>
  <c r="E22" i="7"/>
  <c r="G19" i="7"/>
  <c r="J19" i="7"/>
  <c r="I19" i="7"/>
  <c r="B19" i="7"/>
  <c r="A20" i="7"/>
  <c r="D18" i="7"/>
  <c r="H20" i="7" l="1"/>
  <c r="F20" i="7"/>
  <c r="C20" i="7"/>
  <c r="E23" i="7"/>
  <c r="G20" i="7"/>
  <c r="J20" i="7"/>
  <c r="I20" i="7"/>
  <c r="B20" i="7"/>
  <c r="A21" i="7"/>
  <c r="D19" i="7"/>
  <c r="F21" i="7" l="1"/>
  <c r="H21" i="7"/>
  <c r="C21" i="7"/>
  <c r="E24" i="7"/>
  <c r="G21" i="7"/>
  <c r="J21" i="7"/>
  <c r="I21" i="7"/>
  <c r="B21" i="7"/>
  <c r="D20" i="7"/>
  <c r="A22" i="7"/>
  <c r="H22" i="7" l="1"/>
  <c r="F22" i="7"/>
  <c r="C22" i="7"/>
  <c r="E25" i="7"/>
  <c r="G22" i="7"/>
  <c r="J22" i="7"/>
  <c r="I22" i="7"/>
  <c r="B22" i="7"/>
  <c r="D21" i="7"/>
  <c r="A23" i="7"/>
  <c r="H23" i="7" l="1"/>
  <c r="F23" i="7"/>
  <c r="C23" i="7"/>
  <c r="E26" i="7"/>
  <c r="G23" i="7"/>
  <c r="J23" i="7"/>
  <c r="I23" i="7"/>
  <c r="B23" i="7"/>
  <c r="A24" i="7"/>
  <c r="D22" i="7"/>
  <c r="F24" i="7" l="1"/>
  <c r="H24" i="7"/>
  <c r="C24" i="7"/>
  <c r="E27" i="7"/>
  <c r="G24" i="7"/>
  <c r="J24" i="7"/>
  <c r="I24" i="7"/>
  <c r="B24" i="7"/>
  <c r="D23" i="7"/>
  <c r="A25" i="7"/>
  <c r="F25" i="7" l="1"/>
  <c r="H25" i="7"/>
  <c r="C25" i="7"/>
  <c r="E28" i="7"/>
  <c r="G25" i="7"/>
  <c r="J25" i="7"/>
  <c r="I25" i="7"/>
  <c r="B25" i="7"/>
  <c r="A26" i="7"/>
  <c r="D24" i="7"/>
  <c r="F26" i="7" l="1"/>
  <c r="H26" i="7"/>
  <c r="C26" i="7"/>
  <c r="E29" i="7"/>
  <c r="G26" i="7"/>
  <c r="J26" i="7"/>
  <c r="I26" i="7"/>
  <c r="B26" i="7"/>
  <c r="D25" i="7"/>
  <c r="A27" i="7"/>
  <c r="F27" i="7" l="1"/>
  <c r="H27" i="7"/>
  <c r="C27" i="7"/>
  <c r="E30" i="7"/>
  <c r="G27" i="7"/>
  <c r="J27" i="7"/>
  <c r="I27" i="7"/>
  <c r="B27" i="7"/>
  <c r="D26" i="7"/>
  <c r="A28" i="7"/>
  <c r="H28" i="7" l="1"/>
  <c r="F28" i="7"/>
  <c r="C28" i="7"/>
  <c r="E31" i="7"/>
  <c r="G28" i="7"/>
  <c r="J28" i="7"/>
  <c r="I28" i="7"/>
  <c r="B28" i="7"/>
  <c r="D27" i="7"/>
  <c r="A29" i="7"/>
  <c r="F29" i="7" l="1"/>
  <c r="H29" i="7"/>
  <c r="C29" i="7"/>
  <c r="E32" i="7"/>
  <c r="G29" i="7"/>
  <c r="J29" i="7"/>
  <c r="I29" i="7"/>
  <c r="D28" i="7"/>
  <c r="B29" i="7"/>
  <c r="A30" i="7"/>
  <c r="H30" i="7" l="1"/>
  <c r="F30" i="7"/>
  <c r="C30" i="7"/>
  <c r="E33" i="7"/>
  <c r="G30" i="7"/>
  <c r="J30" i="7"/>
  <c r="I30" i="7"/>
  <c r="D29" i="7"/>
  <c r="B30" i="7"/>
  <c r="A31" i="7"/>
  <c r="H31" i="7" l="1"/>
  <c r="F31" i="7"/>
  <c r="C31" i="7"/>
  <c r="E36" i="7"/>
  <c r="G31" i="7"/>
  <c r="J31" i="7"/>
  <c r="I31" i="7"/>
  <c r="B31" i="7"/>
  <c r="A32" i="7"/>
  <c r="D30" i="7"/>
  <c r="C32" i="7" l="1"/>
  <c r="F32" i="7"/>
  <c r="H32" i="7"/>
  <c r="G32" i="7"/>
  <c r="J32" i="7"/>
  <c r="I32" i="7"/>
  <c r="B32" i="7"/>
  <c r="D31" i="7"/>
  <c r="A33" i="7"/>
  <c r="F33" i="7" l="1"/>
  <c r="H33" i="7"/>
  <c r="C33" i="7"/>
  <c r="G33" i="7"/>
  <c r="J33" i="7"/>
  <c r="I33" i="7"/>
  <c r="B33" i="7"/>
  <c r="D32" i="7"/>
  <c r="A3" i="8"/>
  <c r="F3" i="8" s="1"/>
  <c r="H3" i="8" l="1"/>
  <c r="C3" i="8"/>
  <c r="E3" i="8"/>
  <c r="H36" i="7"/>
  <c r="F36" i="7"/>
  <c r="G36" i="7"/>
  <c r="I36" i="7"/>
  <c r="J36" i="7"/>
  <c r="B3" i="8"/>
  <c r="G3" i="8"/>
  <c r="J3" i="8"/>
  <c r="I3" i="8"/>
  <c r="D33" i="7"/>
  <c r="A4" i="8"/>
  <c r="H4" i="8" l="1"/>
  <c r="F4" i="8"/>
  <c r="C4" i="8"/>
  <c r="E4" i="8"/>
  <c r="D36" i="7"/>
  <c r="B36" i="7"/>
  <c r="C36" i="7"/>
  <c r="G4" i="8"/>
  <c r="J4" i="8"/>
  <c r="B4" i="8"/>
  <c r="I4" i="8"/>
  <c r="A5" i="8"/>
  <c r="F5" i="8" l="1"/>
  <c r="H5" i="8"/>
  <c r="C5" i="8"/>
  <c r="E5" i="8"/>
  <c r="G5" i="8"/>
  <c r="J5" i="8"/>
  <c r="D4" i="8"/>
  <c r="B5" i="8"/>
  <c r="I5" i="8"/>
  <c r="A6" i="8"/>
  <c r="F6" i="8" l="1"/>
  <c r="H6" i="8"/>
  <c r="C6" i="8"/>
  <c r="E6" i="8"/>
  <c r="G6" i="8"/>
  <c r="J6" i="8"/>
  <c r="B6" i="8"/>
  <c r="I6" i="8"/>
  <c r="D5" i="8"/>
  <c r="A7" i="8"/>
  <c r="F7" i="8" l="1"/>
  <c r="H7" i="8"/>
  <c r="C7" i="8"/>
  <c r="E7" i="8"/>
  <c r="G7" i="8"/>
  <c r="J7" i="8"/>
  <c r="D6" i="8"/>
  <c r="B7" i="8"/>
  <c r="I7" i="8"/>
  <c r="A8" i="8"/>
  <c r="F8" i="8" l="1"/>
  <c r="H8" i="8"/>
  <c r="C8" i="8"/>
  <c r="E8" i="8"/>
  <c r="G8" i="8"/>
  <c r="J8" i="8"/>
  <c r="D7" i="8"/>
  <c r="B8" i="8"/>
  <c r="I8" i="8"/>
  <c r="A9" i="8"/>
  <c r="H9" i="8" l="1"/>
  <c r="F9" i="8"/>
  <c r="C9" i="8"/>
  <c r="E9" i="8"/>
  <c r="G9" i="8"/>
  <c r="J9" i="8"/>
  <c r="B9" i="8"/>
  <c r="I9" i="8"/>
  <c r="D8" i="8"/>
  <c r="A10" i="8"/>
  <c r="H10" i="8" l="1"/>
  <c r="F10" i="8"/>
  <c r="C10" i="8"/>
  <c r="E10" i="8"/>
  <c r="G10" i="8"/>
  <c r="J10" i="8"/>
  <c r="B10" i="8"/>
  <c r="I10" i="8"/>
  <c r="D9" i="8"/>
  <c r="A11" i="8"/>
  <c r="H11" i="8" l="1"/>
  <c r="F11" i="8"/>
  <c r="C11" i="8"/>
  <c r="E11" i="8"/>
  <c r="G11" i="8"/>
  <c r="J11" i="8"/>
  <c r="B11" i="8"/>
  <c r="I11" i="8"/>
  <c r="D10" i="8"/>
  <c r="A12" i="8"/>
  <c r="H12" i="8" l="1"/>
  <c r="F12" i="8"/>
  <c r="C12" i="8"/>
  <c r="E12" i="8"/>
  <c r="G12" i="8"/>
  <c r="J12" i="8"/>
  <c r="B12" i="8"/>
  <c r="I12" i="8"/>
  <c r="D11" i="8"/>
  <c r="A13" i="8"/>
  <c r="F13" i="8" l="1"/>
  <c r="H13" i="8"/>
  <c r="C13" i="8"/>
  <c r="E13" i="8"/>
  <c r="G13" i="8"/>
  <c r="J13" i="8"/>
  <c r="B13" i="8"/>
  <c r="I13" i="8"/>
  <c r="D12" i="8"/>
  <c r="A14" i="8"/>
  <c r="F14" i="8" l="1"/>
  <c r="H14" i="8"/>
  <c r="C14" i="8"/>
  <c r="E14" i="8"/>
  <c r="G14" i="8"/>
  <c r="J14" i="8"/>
  <c r="B14" i="8"/>
  <c r="I14" i="8"/>
  <c r="A15" i="8"/>
  <c r="D13" i="8"/>
  <c r="F15" i="8" l="1"/>
  <c r="H15" i="8"/>
  <c r="C15" i="8"/>
  <c r="E15" i="8"/>
  <c r="G15" i="8"/>
  <c r="J15" i="8"/>
  <c r="D14" i="8"/>
  <c r="B15" i="8"/>
  <c r="I15" i="8"/>
  <c r="A16" i="8"/>
  <c r="F16" i="8" l="1"/>
  <c r="H16" i="8"/>
  <c r="C16" i="8"/>
  <c r="E16" i="8"/>
  <c r="G16" i="8"/>
  <c r="J16" i="8"/>
  <c r="B16" i="8"/>
  <c r="I16" i="8"/>
  <c r="A17" i="8"/>
  <c r="D15" i="8"/>
  <c r="H17" i="8" l="1"/>
  <c r="F17" i="8"/>
  <c r="C17" i="8"/>
  <c r="E17" i="8"/>
  <c r="G17" i="8"/>
  <c r="J17" i="8"/>
  <c r="B17" i="8"/>
  <c r="I17" i="8"/>
  <c r="D16" i="8"/>
  <c r="A18" i="8"/>
  <c r="H18" i="8" l="1"/>
  <c r="F18" i="8"/>
  <c r="C18" i="8"/>
  <c r="E18" i="8"/>
  <c r="G18" i="8"/>
  <c r="J18" i="8"/>
  <c r="B18" i="8"/>
  <c r="I18" i="8"/>
  <c r="A19" i="8"/>
  <c r="D17" i="8"/>
  <c r="H19" i="8" l="1"/>
  <c r="F19" i="8"/>
  <c r="C19" i="8"/>
  <c r="E19" i="8"/>
  <c r="G19" i="8"/>
  <c r="J19" i="8"/>
  <c r="B19" i="8"/>
  <c r="I19" i="8"/>
  <c r="D18" i="8"/>
  <c r="A20" i="8"/>
  <c r="H20" i="8" l="1"/>
  <c r="F20" i="8"/>
  <c r="C20" i="8"/>
  <c r="E20" i="8"/>
  <c r="G20" i="8"/>
  <c r="J20" i="8"/>
  <c r="B20" i="8"/>
  <c r="I20" i="8"/>
  <c r="D19" i="8"/>
  <c r="A21" i="8"/>
  <c r="F21" i="8" l="1"/>
  <c r="H21" i="8"/>
  <c r="C21" i="8"/>
  <c r="E21" i="8"/>
  <c r="G21" i="8"/>
  <c r="J21" i="8"/>
  <c r="B21" i="8"/>
  <c r="I21" i="8"/>
  <c r="D20" i="8"/>
  <c r="A22" i="8"/>
  <c r="F22" i="8" l="1"/>
  <c r="H22" i="8"/>
  <c r="C22" i="8"/>
  <c r="E22" i="8"/>
  <c r="G22" i="8"/>
  <c r="J22" i="8"/>
  <c r="B22" i="8"/>
  <c r="I22" i="8"/>
  <c r="A23" i="8"/>
  <c r="D21" i="8"/>
  <c r="F23" i="8" l="1"/>
  <c r="H23" i="8"/>
  <c r="C23" i="8"/>
  <c r="E23" i="8"/>
  <c r="G23" i="8"/>
  <c r="J23" i="8"/>
  <c r="B23" i="8"/>
  <c r="I23" i="8"/>
  <c r="D22" i="8"/>
  <c r="A24" i="8"/>
  <c r="F24" i="8" l="1"/>
  <c r="H24" i="8"/>
  <c r="C24" i="8"/>
  <c r="E24" i="8"/>
  <c r="G24" i="8"/>
  <c r="J24" i="8"/>
  <c r="B24" i="8"/>
  <c r="I24" i="8"/>
  <c r="D23" i="8"/>
  <c r="A25" i="8"/>
  <c r="H25" i="8" l="1"/>
  <c r="F25" i="8"/>
  <c r="C25" i="8"/>
  <c r="E25" i="8"/>
  <c r="G25" i="8"/>
  <c r="J25" i="8"/>
  <c r="B25" i="8"/>
  <c r="I25" i="8"/>
  <c r="D24" i="8"/>
  <c r="A26" i="8"/>
  <c r="H26" i="8" l="1"/>
  <c r="F26" i="8"/>
  <c r="C26" i="8"/>
  <c r="E26" i="8"/>
  <c r="G26" i="8"/>
  <c r="J26" i="8"/>
  <c r="B26" i="8"/>
  <c r="I26" i="8"/>
  <c r="A27" i="8"/>
  <c r="D25" i="8"/>
  <c r="H27" i="8" l="1"/>
  <c r="F27" i="8"/>
  <c r="C27" i="8"/>
  <c r="E27" i="8"/>
  <c r="G27" i="8"/>
  <c r="J27" i="8"/>
  <c r="B27" i="8"/>
  <c r="I27" i="8"/>
  <c r="A28" i="8"/>
  <c r="D26" i="8"/>
  <c r="H28" i="8" l="1"/>
  <c r="F28" i="8"/>
  <c r="C28" i="8"/>
  <c r="E28" i="8"/>
  <c r="G28" i="8"/>
  <c r="J28" i="8"/>
  <c r="B28" i="8"/>
  <c r="I28" i="8"/>
  <c r="D27" i="8"/>
  <c r="A29" i="8"/>
  <c r="F29" i="8" l="1"/>
  <c r="H29" i="8"/>
  <c r="C29" i="8"/>
  <c r="E29" i="8"/>
  <c r="G29" i="8"/>
  <c r="J29" i="8"/>
  <c r="B29" i="8"/>
  <c r="I29" i="8"/>
  <c r="A30" i="8"/>
  <c r="D28" i="8"/>
  <c r="F30" i="8" l="1"/>
  <c r="H30" i="8"/>
  <c r="C30" i="8"/>
  <c r="E30" i="8"/>
  <c r="G30" i="8"/>
  <c r="J30" i="8"/>
  <c r="D29" i="8"/>
  <c r="B30" i="8"/>
  <c r="I30" i="8"/>
  <c r="A31" i="8"/>
  <c r="F31" i="8" l="1"/>
  <c r="H31" i="8"/>
  <c r="C31" i="8"/>
  <c r="E31" i="8"/>
  <c r="G31" i="8"/>
  <c r="J31" i="8"/>
  <c r="B31" i="8"/>
  <c r="I31" i="8"/>
  <c r="D30" i="8"/>
  <c r="A32" i="8"/>
  <c r="E32" i="8" l="1"/>
  <c r="E34" i="8" s="1"/>
  <c r="H32" i="8"/>
  <c r="H34" i="8" s="1"/>
  <c r="F32" i="8"/>
  <c r="F34" i="8" s="1"/>
  <c r="A3" i="9"/>
  <c r="C32" i="8"/>
  <c r="G32" i="8"/>
  <c r="G34" i="8" s="1"/>
  <c r="J32" i="8"/>
  <c r="J34" i="8" s="1"/>
  <c r="B32" i="8"/>
  <c r="B34" i="8" s="1"/>
  <c r="I32" i="8"/>
  <c r="I34" i="8" s="1"/>
  <c r="D31" i="8"/>
  <c r="E3" i="9" l="1"/>
  <c r="H3" i="9"/>
  <c r="C34" i="8"/>
  <c r="C3" i="9"/>
  <c r="F3" i="9"/>
  <c r="J3" i="9"/>
  <c r="G3" i="9"/>
  <c r="B3" i="9"/>
  <c r="I3" i="9"/>
  <c r="D32" i="8"/>
  <c r="A4" i="9"/>
  <c r="E4" i="9" l="1"/>
  <c r="H4" i="9"/>
  <c r="C4" i="9"/>
  <c r="F4" i="9"/>
  <c r="G4" i="9"/>
  <c r="I4" i="9"/>
  <c r="J4" i="9"/>
  <c r="B4" i="9"/>
  <c r="D3" i="9"/>
  <c r="A5" i="9"/>
  <c r="H5" i="9" s="1"/>
  <c r="E5" i="9" l="1"/>
  <c r="B5" i="9"/>
  <c r="F5" i="9"/>
  <c r="C5" i="9"/>
  <c r="G5" i="9"/>
  <c r="J5" i="9"/>
  <c r="I5" i="9"/>
  <c r="A6" i="9"/>
  <c r="D4" i="9"/>
  <c r="E6" i="9" l="1"/>
  <c r="H6" i="9"/>
  <c r="F6" i="9"/>
  <c r="C6" i="9"/>
  <c r="B6" i="9" s="1"/>
  <c r="G6" i="9"/>
  <c r="J6" i="9"/>
  <c r="I6" i="9"/>
  <c r="D5" i="9"/>
  <c r="A7" i="9"/>
  <c r="E7" i="9" l="1"/>
  <c r="H7" i="9"/>
  <c r="C7" i="9"/>
  <c r="F7" i="9"/>
  <c r="G7" i="9"/>
  <c r="J7" i="9"/>
  <c r="B7" i="9"/>
  <c r="I7" i="9"/>
  <c r="D6" i="9"/>
  <c r="A8" i="9"/>
  <c r="E8" i="9" l="1"/>
  <c r="H8" i="9"/>
  <c r="C8" i="9"/>
  <c r="F8" i="9"/>
  <c r="G8" i="9"/>
  <c r="J8" i="9"/>
  <c r="B8" i="9"/>
  <c r="I8" i="9"/>
  <c r="D7" i="9"/>
  <c r="A9" i="9"/>
  <c r="E9" i="9" l="1"/>
  <c r="H9" i="9"/>
  <c r="F9" i="9"/>
  <c r="C9" i="9"/>
  <c r="G9" i="9"/>
  <c r="J9" i="9"/>
  <c r="B9" i="9"/>
  <c r="I9" i="9"/>
  <c r="A10" i="9"/>
  <c r="D8" i="9"/>
  <c r="E10" i="9" l="1"/>
  <c r="H10" i="9"/>
  <c r="F10" i="9"/>
  <c r="C10" i="9"/>
  <c r="G10" i="9"/>
  <c r="J10" i="9"/>
  <c r="B10" i="9"/>
  <c r="I10" i="9"/>
  <c r="D9" i="9"/>
  <c r="A11" i="9"/>
  <c r="E11" i="9" l="1"/>
  <c r="H11" i="9"/>
  <c r="C11" i="9"/>
  <c r="F11" i="9"/>
  <c r="G11" i="9"/>
  <c r="J11" i="9"/>
  <c r="B11" i="9"/>
  <c r="I11" i="9"/>
  <c r="D10" i="9"/>
  <c r="A12" i="9"/>
  <c r="E12" i="9" l="1"/>
  <c r="H12" i="9"/>
  <c r="C12" i="9"/>
  <c r="F12" i="9"/>
  <c r="G12" i="9"/>
  <c r="J12" i="9"/>
  <c r="B12" i="9"/>
  <c r="I12" i="9"/>
  <c r="D11" i="9"/>
  <c r="A13" i="9"/>
  <c r="E13" i="9" l="1"/>
  <c r="H13" i="9"/>
  <c r="F13" i="9"/>
  <c r="C13" i="9"/>
  <c r="G13" i="9"/>
  <c r="J13" i="9"/>
  <c r="B13" i="9"/>
  <c r="I13" i="9"/>
  <c r="A14" i="9"/>
  <c r="D12" i="9"/>
  <c r="E14" i="9" l="1"/>
  <c r="H14" i="9"/>
  <c r="F14" i="9"/>
  <c r="C14" i="9"/>
  <c r="G14" i="9"/>
  <c r="J14" i="9"/>
  <c r="B14" i="9"/>
  <c r="I14" i="9"/>
  <c r="D13" i="9"/>
  <c r="A15" i="9"/>
  <c r="E15" i="9" l="1"/>
  <c r="H15" i="9"/>
  <c r="C15" i="9"/>
  <c r="F15" i="9"/>
  <c r="G15" i="9"/>
  <c r="J15" i="9"/>
  <c r="B15" i="9"/>
  <c r="I15" i="9"/>
  <c r="D14" i="9"/>
  <c r="A16" i="9"/>
  <c r="E16" i="9" l="1"/>
  <c r="H16" i="9"/>
  <c r="C16" i="9"/>
  <c r="F16" i="9"/>
  <c r="G16" i="9"/>
  <c r="J16" i="9"/>
  <c r="I16" i="9"/>
  <c r="D15" i="9"/>
  <c r="A17" i="9"/>
  <c r="E17" i="9" l="1"/>
  <c r="H17" i="9"/>
  <c r="F17" i="9"/>
  <c r="C17" i="9"/>
  <c r="G17" i="9"/>
  <c r="J17" i="9"/>
  <c r="B17" i="9"/>
  <c r="I17" i="9"/>
  <c r="A18" i="9"/>
  <c r="E18" i="9" l="1"/>
  <c r="H18" i="9"/>
  <c r="F18" i="9"/>
  <c r="C18" i="9"/>
  <c r="G18" i="9"/>
  <c r="J18" i="9"/>
  <c r="B18" i="9"/>
  <c r="I18" i="9"/>
  <c r="D17" i="9"/>
  <c r="A19" i="9"/>
  <c r="E19" i="9" l="1"/>
  <c r="H19" i="9"/>
  <c r="C19" i="9"/>
  <c r="F19" i="9"/>
  <c r="G19" i="9"/>
  <c r="J19" i="9"/>
  <c r="B19" i="9"/>
  <c r="I19" i="9"/>
  <c r="A20" i="9"/>
  <c r="D18" i="9"/>
  <c r="E20" i="9" l="1"/>
  <c r="H20" i="9"/>
  <c r="C20" i="9"/>
  <c r="F20" i="9"/>
  <c r="G20" i="9"/>
  <c r="J20" i="9"/>
  <c r="B20" i="9"/>
  <c r="I20" i="9"/>
  <c r="D19" i="9"/>
  <c r="A21" i="9"/>
  <c r="E21" i="9" l="1"/>
  <c r="H21" i="9"/>
  <c r="F21" i="9"/>
  <c r="C21" i="9"/>
  <c r="G21" i="9"/>
  <c r="J21" i="9"/>
  <c r="B21" i="9"/>
  <c r="I21" i="9"/>
  <c r="D20" i="9"/>
  <c r="A22" i="9"/>
  <c r="E22" i="9" l="1"/>
  <c r="H22" i="9"/>
  <c r="F22" i="9"/>
  <c r="C22" i="9"/>
  <c r="G22" i="9"/>
  <c r="J22" i="9"/>
  <c r="B22" i="9"/>
  <c r="I22" i="9"/>
  <c r="D21" i="9"/>
  <c r="A23" i="9"/>
  <c r="E23" i="9" l="1"/>
  <c r="H23" i="9"/>
  <c r="C23" i="9"/>
  <c r="F23" i="9"/>
  <c r="G23" i="9"/>
  <c r="J23" i="9"/>
  <c r="B23" i="9"/>
  <c r="I23" i="9"/>
  <c r="A24" i="9"/>
  <c r="D22" i="9"/>
  <c r="E24" i="9" l="1"/>
  <c r="H24" i="9"/>
  <c r="C24" i="9"/>
  <c r="F24" i="9"/>
  <c r="G24" i="9"/>
  <c r="J24" i="9"/>
  <c r="B24" i="9"/>
  <c r="I24" i="9"/>
  <c r="A25" i="9"/>
  <c r="D23" i="9"/>
  <c r="E25" i="9" l="1"/>
  <c r="H25" i="9"/>
  <c r="F25" i="9"/>
  <c r="C25" i="9"/>
  <c r="G25" i="9"/>
  <c r="J25" i="9"/>
  <c r="B25" i="9"/>
  <c r="I25" i="9"/>
  <c r="D24" i="9"/>
  <c r="A26" i="9"/>
  <c r="E26" i="9" l="1"/>
  <c r="H26" i="9"/>
  <c r="F26" i="9"/>
  <c r="C26" i="9"/>
  <c r="G26" i="9"/>
  <c r="J26" i="9"/>
  <c r="B26" i="9"/>
  <c r="I26" i="9"/>
  <c r="D25" i="9"/>
  <c r="A27" i="9"/>
  <c r="E27" i="9" l="1"/>
  <c r="H27" i="9"/>
  <c r="F27" i="9"/>
  <c r="C27" i="9"/>
  <c r="G27" i="9"/>
  <c r="J27" i="9"/>
  <c r="B27" i="9"/>
  <c r="I27" i="9"/>
  <c r="D26" i="9"/>
  <c r="A28" i="9"/>
  <c r="E28" i="9" l="1"/>
  <c r="H28" i="9"/>
  <c r="C28" i="9"/>
  <c r="F28" i="9"/>
  <c r="G28" i="9"/>
  <c r="J28" i="9"/>
  <c r="B28" i="9"/>
  <c r="I28" i="9"/>
  <c r="A29" i="9"/>
  <c r="D27" i="9"/>
  <c r="E29" i="9" l="1"/>
  <c r="H29" i="9"/>
  <c r="F29" i="9"/>
  <c r="C29" i="9"/>
  <c r="D28" i="9"/>
  <c r="G29" i="9"/>
  <c r="J29" i="9"/>
  <c r="B29" i="9"/>
  <c r="I29" i="9"/>
  <c r="A30" i="9"/>
  <c r="E30" i="9" l="1"/>
  <c r="H30" i="9"/>
  <c r="F30" i="9"/>
  <c r="C30" i="9"/>
  <c r="G30" i="9"/>
  <c r="J30" i="9"/>
  <c r="B30" i="9"/>
  <c r="I30" i="9"/>
  <c r="D29" i="9"/>
  <c r="A31" i="9"/>
  <c r="E31" i="9" l="1"/>
  <c r="H31" i="9"/>
  <c r="F31" i="9"/>
  <c r="C31" i="9"/>
  <c r="G31" i="9"/>
  <c r="J31" i="9"/>
  <c r="B31" i="9"/>
  <c r="I31" i="9"/>
  <c r="A32" i="9"/>
  <c r="D30" i="9"/>
  <c r="E32" i="9" l="1"/>
  <c r="H32" i="9"/>
  <c r="C32" i="9"/>
  <c r="F32" i="9"/>
  <c r="G32" i="9"/>
  <c r="J32" i="9"/>
  <c r="B32" i="9"/>
  <c r="I32" i="9"/>
  <c r="A33" i="9"/>
  <c r="H33" i="9" s="1"/>
  <c r="D31" i="9"/>
  <c r="A3" i="10" l="1"/>
  <c r="E33" i="9"/>
  <c r="E35" i="9" s="1"/>
  <c r="F33" i="9"/>
  <c r="F35" i="9" s="1"/>
  <c r="C33" i="9"/>
  <c r="C35" i="9" s="1"/>
  <c r="H35" i="9"/>
  <c r="G33" i="9"/>
  <c r="G35" i="9" s="1"/>
  <c r="J33" i="9"/>
  <c r="J35" i="9" s="1"/>
  <c r="B33" i="9"/>
  <c r="I33" i="9"/>
  <c r="I35" i="9" s="1"/>
  <c r="D32" i="9"/>
  <c r="F3" i="10" l="1"/>
  <c r="H3" i="10"/>
  <c r="C3" i="10"/>
  <c r="E3" i="10"/>
  <c r="I3" i="10"/>
  <c r="J3" i="10"/>
  <c r="B3" i="10"/>
  <c r="D33" i="9"/>
  <c r="A4" i="10"/>
  <c r="F4" i="10" l="1"/>
  <c r="H4" i="10"/>
  <c r="C4" i="10"/>
  <c r="E4" i="10"/>
  <c r="I4" i="10"/>
  <c r="J4" i="10"/>
  <c r="B4" i="10"/>
  <c r="D3" i="10"/>
  <c r="A5" i="10"/>
  <c r="F5" i="10" l="1"/>
  <c r="H5" i="10"/>
  <c r="C5" i="10"/>
  <c r="E5" i="10"/>
  <c r="I5" i="10"/>
  <c r="J5" i="10"/>
  <c r="D4" i="10"/>
  <c r="B5" i="10"/>
  <c r="A6" i="10"/>
  <c r="H6" i="10" l="1"/>
  <c r="F6" i="10"/>
  <c r="C6" i="10"/>
  <c r="E6" i="10"/>
  <c r="I6" i="10"/>
  <c r="J6" i="10"/>
  <c r="D5" i="10"/>
  <c r="B6" i="10"/>
  <c r="A7" i="10"/>
  <c r="F7" i="10" l="1"/>
  <c r="H7" i="10"/>
  <c r="C7" i="10"/>
  <c r="E7" i="10"/>
  <c r="I7" i="10"/>
  <c r="J7" i="10"/>
  <c r="B7" i="10"/>
  <c r="D6" i="10"/>
  <c r="A8" i="10"/>
  <c r="F8" i="10" l="1"/>
  <c r="H8" i="10"/>
  <c r="C8" i="10"/>
  <c r="E8" i="10"/>
  <c r="I8" i="10"/>
  <c r="J8" i="10"/>
  <c r="B8" i="10"/>
  <c r="D7" i="10"/>
  <c r="A9" i="10"/>
  <c r="H9" i="10" l="1"/>
  <c r="F9" i="10"/>
  <c r="C9" i="10"/>
  <c r="E9" i="10"/>
  <c r="I9" i="10"/>
  <c r="J9" i="10"/>
  <c r="B9" i="10"/>
  <c r="A10" i="10"/>
  <c r="D8" i="10"/>
  <c r="H10" i="10" l="1"/>
  <c r="F10" i="10"/>
  <c r="C10" i="10"/>
  <c r="E10" i="10"/>
  <c r="I10" i="10"/>
  <c r="J10" i="10"/>
  <c r="B10" i="10"/>
  <c r="D9" i="10"/>
  <c r="A11" i="10"/>
  <c r="F11" i="10" l="1"/>
  <c r="H11" i="10"/>
  <c r="C11" i="10"/>
  <c r="E11" i="10"/>
  <c r="I11" i="10"/>
  <c r="J11" i="10"/>
  <c r="B11" i="10"/>
  <c r="A12" i="10"/>
  <c r="D10" i="10"/>
  <c r="F12" i="10" l="1"/>
  <c r="H12" i="10"/>
  <c r="C12" i="10"/>
  <c r="E12" i="10"/>
  <c r="D11" i="10"/>
  <c r="I12" i="10"/>
  <c r="J12" i="10"/>
  <c r="B12" i="10"/>
  <c r="A13" i="10"/>
  <c r="F13" i="10" l="1"/>
  <c r="H13" i="10"/>
  <c r="C13" i="10"/>
  <c r="E13" i="10"/>
  <c r="D12" i="10"/>
  <c r="I13" i="10"/>
  <c r="J13" i="10"/>
  <c r="B13" i="10"/>
  <c r="A14" i="10"/>
  <c r="F14" i="10" l="1"/>
  <c r="H14" i="10"/>
  <c r="C14" i="10"/>
  <c r="E14" i="10"/>
  <c r="D13" i="10"/>
  <c r="I14" i="10"/>
  <c r="J14" i="10"/>
  <c r="B14" i="10"/>
  <c r="A15" i="10"/>
  <c r="E15" i="10" l="1"/>
  <c r="F15" i="10"/>
  <c r="H15" i="10"/>
  <c r="I15" i="10"/>
  <c r="C15" i="10"/>
  <c r="J15" i="10"/>
  <c r="B15" i="10"/>
  <c r="D14" i="10"/>
  <c r="A16" i="10"/>
  <c r="E16" i="10" l="1"/>
  <c r="F16" i="10"/>
  <c r="H16" i="10"/>
  <c r="I16" i="10"/>
  <c r="C16" i="10"/>
  <c r="J16" i="10"/>
  <c r="B16" i="10"/>
  <c r="D15" i="10"/>
  <c r="A17" i="10"/>
  <c r="H17" i="10" l="1"/>
  <c r="F17" i="10"/>
  <c r="C17" i="10"/>
  <c r="E17" i="10"/>
  <c r="I17" i="10"/>
  <c r="J17" i="10"/>
  <c r="B17" i="10"/>
  <c r="A18" i="10"/>
  <c r="D16" i="10"/>
  <c r="H18" i="10" l="1"/>
  <c r="F18" i="10"/>
  <c r="C18" i="10"/>
  <c r="E18" i="10"/>
  <c r="I18" i="10"/>
  <c r="J18" i="10"/>
  <c r="B18" i="10"/>
  <c r="D17" i="10"/>
  <c r="A19" i="10"/>
  <c r="F19" i="10" l="1"/>
  <c r="H19" i="10"/>
  <c r="C19" i="10"/>
  <c r="E19" i="10"/>
  <c r="I19" i="10"/>
  <c r="J19" i="10"/>
  <c r="B19" i="10"/>
  <c r="D18" i="10"/>
  <c r="A20" i="10"/>
  <c r="F20" i="10" l="1"/>
  <c r="H20" i="10"/>
  <c r="C20" i="10"/>
  <c r="E20" i="10"/>
  <c r="I20" i="10"/>
  <c r="J20" i="10"/>
  <c r="B20" i="10"/>
  <c r="D19" i="10"/>
  <c r="A21" i="10"/>
  <c r="F21" i="10" l="1"/>
  <c r="H21" i="10"/>
  <c r="C21" i="10"/>
  <c r="E21" i="10"/>
  <c r="I21" i="10"/>
  <c r="J21" i="10"/>
  <c r="B21" i="10"/>
  <c r="D20" i="10"/>
  <c r="A22" i="10"/>
  <c r="H22" i="10" l="1"/>
  <c r="F22" i="10"/>
  <c r="C22" i="10"/>
  <c r="E22" i="10"/>
  <c r="I22" i="10"/>
  <c r="J22" i="10"/>
  <c r="B22" i="10"/>
  <c r="A23" i="10"/>
  <c r="F23" i="10" l="1"/>
  <c r="H23" i="10"/>
  <c r="C23" i="10"/>
  <c r="E23" i="10"/>
  <c r="I23" i="10"/>
  <c r="J23" i="10"/>
  <c r="B23" i="10"/>
  <c r="A24" i="10"/>
  <c r="D22" i="10"/>
  <c r="F24" i="10" l="1"/>
  <c r="H24" i="10"/>
  <c r="C24" i="10"/>
  <c r="E24" i="10"/>
  <c r="I24" i="10"/>
  <c r="J24" i="10"/>
  <c r="B24" i="10"/>
  <c r="A25" i="10"/>
  <c r="D23" i="10"/>
  <c r="H25" i="10" l="1"/>
  <c r="F25" i="10"/>
  <c r="C25" i="10"/>
  <c r="E25" i="10"/>
  <c r="I25" i="10"/>
  <c r="J25" i="10"/>
  <c r="B25" i="10"/>
  <c r="A26" i="10"/>
  <c r="D24" i="10"/>
  <c r="H26" i="10" l="1"/>
  <c r="F26" i="10"/>
  <c r="C26" i="10"/>
  <c r="E26" i="10"/>
  <c r="I26" i="10"/>
  <c r="J26" i="10"/>
  <c r="B26" i="10"/>
  <c r="A27" i="10"/>
  <c r="D25" i="10"/>
  <c r="H27" i="10" l="1"/>
  <c r="F27" i="10"/>
  <c r="C27" i="10"/>
  <c r="E27" i="10"/>
  <c r="I27" i="10"/>
  <c r="J27" i="10"/>
  <c r="B27" i="10"/>
  <c r="A28" i="10"/>
  <c r="D26" i="10"/>
  <c r="F28" i="10" l="1"/>
  <c r="H28" i="10"/>
  <c r="C28" i="10"/>
  <c r="E28" i="10"/>
  <c r="I28" i="10"/>
  <c r="J28" i="10"/>
  <c r="B28" i="10"/>
  <c r="D27" i="10"/>
  <c r="A29" i="10"/>
  <c r="F29" i="10" l="1"/>
  <c r="H29" i="10"/>
  <c r="C29" i="10"/>
  <c r="E29" i="10"/>
  <c r="I29" i="10"/>
  <c r="J29" i="10"/>
  <c r="B29" i="10"/>
  <c r="A30" i="10"/>
  <c r="D28" i="10"/>
  <c r="F30" i="10" l="1"/>
  <c r="H30" i="10"/>
  <c r="C30" i="10"/>
  <c r="E30" i="10"/>
  <c r="I30" i="10"/>
  <c r="J30" i="10"/>
  <c r="B30" i="10"/>
  <c r="A31" i="10"/>
  <c r="D29" i="10"/>
  <c r="F31" i="10" l="1"/>
  <c r="H31" i="10"/>
  <c r="C31" i="10"/>
  <c r="E31" i="10"/>
  <c r="I31" i="10"/>
  <c r="J31" i="10"/>
  <c r="B31" i="10"/>
  <c r="A32" i="10"/>
  <c r="D30" i="10"/>
  <c r="F32" i="10" l="1"/>
  <c r="H32" i="10"/>
  <c r="C32" i="10"/>
  <c r="E32" i="10"/>
  <c r="I32" i="10"/>
  <c r="J32" i="10"/>
  <c r="B32" i="10"/>
  <c r="D31" i="10"/>
  <c r="A3" i="11"/>
  <c r="F3" i="11" s="1"/>
  <c r="G34" i="10"/>
  <c r="H3" i="11" l="1"/>
  <c r="C3" i="11"/>
  <c r="J3" i="11"/>
  <c r="E3" i="11"/>
  <c r="E34" i="10"/>
  <c r="H34" i="10"/>
  <c r="I34" i="10"/>
  <c r="J34" i="10"/>
  <c r="F34" i="10"/>
  <c r="C34" i="10"/>
  <c r="B3" i="11"/>
  <c r="I3" i="11"/>
  <c r="A4" i="11"/>
  <c r="F4" i="11" s="1"/>
  <c r="D32" i="10"/>
  <c r="D34" i="10" s="1"/>
  <c r="J4" i="11" l="1"/>
  <c r="H4" i="11"/>
  <c r="B34" i="10"/>
  <c r="C4" i="11"/>
  <c r="E4" i="11"/>
  <c r="B4" i="11"/>
  <c r="I4" i="11"/>
  <c r="D3" i="11"/>
  <c r="A5" i="11"/>
  <c r="F5" i="11" s="1"/>
  <c r="J5" i="11" l="1"/>
  <c r="H5" i="11"/>
  <c r="C5" i="11"/>
  <c r="E5" i="11"/>
  <c r="B5" i="11"/>
  <c r="I5" i="11"/>
  <c r="D4" i="11"/>
  <c r="A6" i="11"/>
  <c r="F6" i="11" s="1"/>
  <c r="J6" i="11" l="1"/>
  <c r="H6" i="11"/>
  <c r="C6" i="11"/>
  <c r="E6" i="11"/>
  <c r="B6" i="11"/>
  <c r="I6" i="11"/>
  <c r="A7" i="11"/>
  <c r="F7" i="11" s="1"/>
  <c r="D5" i="11"/>
  <c r="J7" i="11" l="1"/>
  <c r="H7" i="11"/>
  <c r="C7" i="11"/>
  <c r="E7" i="11"/>
  <c r="B7" i="11"/>
  <c r="I7" i="11"/>
  <c r="D6" i="11"/>
  <c r="A8" i="11"/>
  <c r="F8" i="11" s="1"/>
  <c r="J8" i="11" l="1"/>
  <c r="H8" i="11"/>
  <c r="C8" i="11"/>
  <c r="E8" i="11"/>
  <c r="B8" i="11"/>
  <c r="I8" i="11"/>
  <c r="D7" i="11"/>
  <c r="A9" i="11"/>
  <c r="F9" i="11" s="1"/>
  <c r="J9" i="11" l="1"/>
  <c r="H9" i="11"/>
  <c r="C9" i="11"/>
  <c r="E9" i="11"/>
  <c r="B9" i="11"/>
  <c r="I9" i="11"/>
  <c r="D8" i="11"/>
  <c r="A10" i="11"/>
  <c r="F10" i="11" s="1"/>
  <c r="J10" i="11" l="1"/>
  <c r="H10" i="11"/>
  <c r="C10" i="11"/>
  <c r="E10" i="11"/>
  <c r="B10" i="11"/>
  <c r="I10" i="11"/>
  <c r="A11" i="11"/>
  <c r="F11" i="11" s="1"/>
  <c r="D9" i="11"/>
  <c r="J11" i="11" l="1"/>
  <c r="H11" i="11"/>
  <c r="C11" i="11"/>
  <c r="E11" i="11"/>
  <c r="B11" i="11"/>
  <c r="I11" i="11"/>
  <c r="D10" i="11"/>
  <c r="A12" i="11"/>
  <c r="F12" i="11" s="1"/>
  <c r="J12" i="11" l="1"/>
  <c r="H12" i="11"/>
  <c r="C12" i="11"/>
  <c r="E12" i="11"/>
  <c r="B12" i="11"/>
  <c r="I12" i="11"/>
  <c r="D11" i="11"/>
  <c r="A13" i="11"/>
  <c r="F13" i="11" s="1"/>
  <c r="J13" i="11" l="1"/>
  <c r="H13" i="11"/>
  <c r="C13" i="11"/>
  <c r="E13" i="11"/>
  <c r="B13" i="11"/>
  <c r="I13" i="11"/>
  <c r="D12" i="11"/>
  <c r="A14" i="11"/>
  <c r="F14" i="11" s="1"/>
  <c r="J14" i="11" l="1"/>
  <c r="H14" i="11"/>
  <c r="C14" i="11"/>
  <c r="E14" i="11"/>
  <c r="B14" i="11"/>
  <c r="I14" i="11"/>
  <c r="D13" i="11"/>
  <c r="A15" i="11"/>
  <c r="F15" i="11" s="1"/>
  <c r="J15" i="11" l="1"/>
  <c r="H15" i="11"/>
  <c r="C15" i="11"/>
  <c r="E15" i="11"/>
  <c r="B15" i="11"/>
  <c r="I15" i="11"/>
  <c r="D14" i="11"/>
  <c r="A16" i="11"/>
  <c r="F16" i="11" s="1"/>
  <c r="J16" i="11" l="1"/>
  <c r="H16" i="11"/>
  <c r="C16" i="11"/>
  <c r="E16" i="11"/>
  <c r="B16" i="11"/>
  <c r="I16" i="11"/>
  <c r="A17" i="11"/>
  <c r="F17" i="11" s="1"/>
  <c r="D15" i="11"/>
  <c r="J17" i="11" l="1"/>
  <c r="H17" i="11"/>
  <c r="C17" i="11"/>
  <c r="E17" i="11"/>
  <c r="B17" i="11"/>
  <c r="I17" i="11"/>
  <c r="A18" i="11"/>
  <c r="F18" i="11" s="1"/>
  <c r="D16" i="11"/>
  <c r="J18" i="11" l="1"/>
  <c r="H18" i="11"/>
  <c r="C18" i="11"/>
  <c r="E18" i="11"/>
  <c r="B18" i="11"/>
  <c r="I18" i="11"/>
  <c r="D17" i="11"/>
  <c r="A19" i="11"/>
  <c r="F19" i="11" s="1"/>
  <c r="J19" i="11" l="1"/>
  <c r="H19" i="11"/>
  <c r="C19" i="11"/>
  <c r="E19" i="11"/>
  <c r="B19" i="11"/>
  <c r="I19" i="11"/>
  <c r="A20" i="11"/>
  <c r="F20" i="11" s="1"/>
  <c r="D18" i="11"/>
  <c r="J20" i="11" l="1"/>
  <c r="H20" i="11"/>
  <c r="C20" i="11"/>
  <c r="E20" i="11"/>
  <c r="B20" i="11"/>
  <c r="I20" i="11"/>
  <c r="D19" i="11"/>
  <c r="A21" i="11"/>
  <c r="F21" i="11" s="1"/>
  <c r="J21" i="11" l="1"/>
  <c r="H21" i="11"/>
  <c r="C21" i="11"/>
  <c r="E21" i="11"/>
  <c r="B21" i="11"/>
  <c r="I21" i="11"/>
  <c r="D20" i="11"/>
  <c r="A22" i="11"/>
  <c r="F22" i="11" s="1"/>
  <c r="J22" i="11" l="1"/>
  <c r="H22" i="11"/>
  <c r="C22" i="11"/>
  <c r="E22" i="11"/>
  <c r="B22" i="11"/>
  <c r="I22" i="11"/>
  <c r="D21" i="11"/>
  <c r="A23" i="11"/>
  <c r="F23" i="11" s="1"/>
  <c r="J23" i="11" l="1"/>
  <c r="H23" i="11"/>
  <c r="C23" i="11"/>
  <c r="E23" i="11"/>
  <c r="B23" i="11"/>
  <c r="I23" i="11"/>
  <c r="D22" i="11"/>
  <c r="A24" i="11"/>
  <c r="F24" i="11" s="1"/>
  <c r="J24" i="11" l="1"/>
  <c r="H24" i="11"/>
  <c r="C24" i="11"/>
  <c r="E24" i="11"/>
  <c r="B24" i="11"/>
  <c r="I24" i="11"/>
  <c r="A25" i="11"/>
  <c r="F25" i="11" s="1"/>
  <c r="D23" i="11"/>
  <c r="J25" i="11" l="1"/>
  <c r="H25" i="11"/>
  <c r="C25" i="11"/>
  <c r="E25" i="11"/>
  <c r="B25" i="11"/>
  <c r="I25" i="11"/>
  <c r="A26" i="11"/>
  <c r="F26" i="11" s="1"/>
  <c r="D24" i="11"/>
  <c r="J26" i="11" l="1"/>
  <c r="H26" i="11"/>
  <c r="C26" i="11"/>
  <c r="E26" i="11"/>
  <c r="B26" i="11"/>
  <c r="I26" i="11"/>
  <c r="D25" i="11"/>
  <c r="A27" i="11"/>
  <c r="F27" i="11" s="1"/>
  <c r="J27" i="11" l="1"/>
  <c r="H27" i="11"/>
  <c r="C27" i="11"/>
  <c r="E27" i="11"/>
  <c r="B27" i="11"/>
  <c r="I27" i="11"/>
  <c r="D26" i="11"/>
  <c r="A28" i="11"/>
  <c r="F28" i="11" s="1"/>
  <c r="J28" i="11" l="1"/>
  <c r="H28" i="11"/>
  <c r="C28" i="11"/>
  <c r="E28" i="11"/>
  <c r="B28" i="11"/>
  <c r="I28" i="11"/>
  <c r="A29" i="11"/>
  <c r="F29" i="11" s="1"/>
  <c r="D27" i="11"/>
  <c r="J29" i="11" l="1"/>
  <c r="H29" i="11"/>
  <c r="C29" i="11"/>
  <c r="E29" i="11"/>
  <c r="B29" i="11"/>
  <c r="I29" i="11"/>
  <c r="D28" i="11"/>
  <c r="A30" i="11"/>
  <c r="F30" i="11" s="1"/>
  <c r="J30" i="11" l="1"/>
  <c r="H30" i="11"/>
  <c r="C30" i="11"/>
  <c r="E30" i="11"/>
  <c r="B30" i="11"/>
  <c r="I30" i="11"/>
  <c r="A31" i="11"/>
  <c r="F31" i="11" s="1"/>
  <c r="D29" i="11"/>
  <c r="J31" i="11" l="1"/>
  <c r="H31" i="11"/>
  <c r="C31" i="11"/>
  <c r="E31" i="11"/>
  <c r="B31" i="11"/>
  <c r="I31" i="11"/>
  <c r="D30" i="11"/>
  <c r="A32" i="11"/>
  <c r="F32" i="11" s="1"/>
  <c r="J32" i="11" l="1"/>
  <c r="H32" i="11"/>
  <c r="C32" i="11"/>
  <c r="E32" i="11"/>
  <c r="B32" i="11"/>
  <c r="I32" i="11"/>
  <c r="A33" i="11"/>
  <c r="F33" i="11" s="1"/>
  <c r="D31" i="11"/>
  <c r="H33" i="11" l="1"/>
  <c r="H35" i="11" s="1"/>
  <c r="J33" i="11"/>
  <c r="J35" i="11" s="1"/>
  <c r="C33" i="11"/>
  <c r="C35" i="11" s="1"/>
  <c r="E33" i="11"/>
  <c r="E35" i="11" s="1"/>
  <c r="B33" i="11"/>
  <c r="I33" i="11"/>
  <c r="I35" i="11" s="1"/>
  <c r="D32" i="11"/>
  <c r="F35" i="11"/>
  <c r="G35" i="11"/>
  <c r="D33" i="11" l="1"/>
  <c r="D35" i="11" s="1"/>
  <c r="B35" i="11"/>
  <c r="K3" i="12" l="1"/>
  <c r="L3" i="12"/>
  <c r="O3" i="12" s="1"/>
  <c r="K4" i="12" l="1"/>
  <c r="P3" i="12"/>
  <c r="L4" i="12"/>
  <c r="O4" i="12" s="1"/>
  <c r="K5" i="12" l="1"/>
  <c r="P4" i="12"/>
  <c r="L5" i="12"/>
  <c r="O5" i="12" s="1"/>
  <c r="K6" i="12" l="1"/>
  <c r="P5" i="12"/>
  <c r="L6" i="12"/>
  <c r="O6" i="12" s="1"/>
  <c r="K7" i="12" l="1"/>
  <c r="P6" i="12"/>
  <c r="L7" i="12"/>
  <c r="O7" i="12" s="1"/>
  <c r="K8" i="12" l="1"/>
  <c r="P7" i="12"/>
  <c r="L8" i="12"/>
  <c r="O8" i="12" s="1"/>
  <c r="K9" i="12" l="1"/>
  <c r="P8" i="12"/>
  <c r="L9" i="12"/>
  <c r="O9" i="12" s="1"/>
  <c r="K10" i="12" l="1"/>
  <c r="P9" i="12"/>
  <c r="L10" i="12"/>
  <c r="O10" i="12" s="1"/>
  <c r="K11" i="12" l="1"/>
  <c r="P10" i="12"/>
  <c r="L11" i="12"/>
  <c r="O11" i="12" s="1"/>
  <c r="K12" i="12" l="1"/>
  <c r="P11" i="12"/>
  <c r="L12" i="12"/>
  <c r="O12" i="12" s="1"/>
  <c r="K13" i="12" l="1"/>
  <c r="P12" i="12"/>
  <c r="L13" i="12"/>
  <c r="O13" i="12" s="1"/>
  <c r="K14" i="12" l="1"/>
  <c r="P13" i="12"/>
  <c r="L14" i="12"/>
  <c r="O14" i="12" s="1"/>
  <c r="K15" i="12" l="1"/>
  <c r="P14" i="12"/>
  <c r="L15" i="12"/>
  <c r="O15" i="12" s="1"/>
  <c r="K16" i="12" l="1"/>
  <c r="P15" i="12"/>
  <c r="L16" i="12"/>
  <c r="O16" i="12" s="1"/>
  <c r="K17" i="12" l="1"/>
  <c r="P16" i="12"/>
  <c r="L17" i="12"/>
  <c r="O17" i="12" s="1"/>
  <c r="K18" i="12" l="1"/>
  <c r="P17" i="12"/>
  <c r="L18" i="12"/>
  <c r="O18" i="12" s="1"/>
  <c r="K19" i="12" l="1"/>
  <c r="P18" i="12"/>
  <c r="L19" i="12"/>
  <c r="O19" i="12" s="1"/>
  <c r="K20" i="12" l="1"/>
  <c r="P19" i="12"/>
  <c r="L20" i="12"/>
  <c r="O20" i="12" s="1"/>
  <c r="K21" i="12" l="1"/>
  <c r="P20" i="12"/>
  <c r="L21" i="12"/>
  <c r="O21" i="12" s="1"/>
  <c r="K22" i="12" l="1"/>
  <c r="P21" i="12"/>
  <c r="L22" i="12"/>
  <c r="O22" i="12" s="1"/>
  <c r="K23" i="12" l="1"/>
  <c r="P22" i="12"/>
  <c r="L23" i="12"/>
  <c r="O23" i="12" s="1"/>
  <c r="K24" i="12" l="1"/>
  <c r="P23" i="12"/>
  <c r="L24" i="12"/>
  <c r="O24" i="12" s="1"/>
  <c r="K25" i="12" l="1"/>
  <c r="P24" i="12"/>
  <c r="L25" i="12"/>
  <c r="O25" i="12" s="1"/>
  <c r="K26" i="12" l="1"/>
  <c r="P25" i="12"/>
  <c r="L26" i="12"/>
  <c r="O26" i="12" s="1"/>
  <c r="K27" i="12" l="1"/>
  <c r="P26" i="12"/>
  <c r="L27" i="12"/>
  <c r="O27" i="12" s="1"/>
  <c r="K28" i="12" l="1"/>
  <c r="P27" i="12"/>
  <c r="L28" i="12"/>
  <c r="O28" i="12" s="1"/>
  <c r="K29" i="12" l="1"/>
  <c r="P28" i="12"/>
  <c r="L29" i="12"/>
  <c r="O29" i="12" s="1"/>
  <c r="K30" i="12" l="1"/>
  <c r="P29" i="12"/>
  <c r="L30" i="12"/>
  <c r="O30" i="12" s="1"/>
  <c r="K31" i="12" l="1"/>
  <c r="P30" i="12"/>
  <c r="L31" i="12"/>
  <c r="O31" i="12" s="1"/>
  <c r="K32" i="12" l="1"/>
  <c r="P31" i="12"/>
  <c r="L32" i="12"/>
  <c r="O32" i="12" s="1"/>
  <c r="K33" i="12" l="1"/>
  <c r="P32" i="12"/>
  <c r="L33" i="12"/>
  <c r="O33" i="12" s="1"/>
  <c r="C1" i="13" l="1"/>
  <c r="P33" i="12"/>
  <c r="L3" i="13" l="1"/>
  <c r="K3" i="13"/>
  <c r="K4" i="13" l="1"/>
  <c r="P3" i="13"/>
  <c r="O3" i="13"/>
  <c r="L4" i="13"/>
  <c r="O4" i="13" l="1"/>
  <c r="L5" i="13"/>
  <c r="K5" i="13"/>
  <c r="P4" i="13"/>
  <c r="O5" i="13" l="1"/>
  <c r="L6" i="13"/>
  <c r="K6" i="13"/>
  <c r="P5" i="13"/>
  <c r="K7" i="13" l="1"/>
  <c r="P6" i="13"/>
  <c r="O6" i="13"/>
  <c r="L7" i="13"/>
  <c r="O7" i="13" l="1"/>
  <c r="L8" i="13"/>
  <c r="K8" i="13"/>
  <c r="P7" i="13"/>
  <c r="O8" i="13" l="1"/>
  <c r="L9" i="13"/>
  <c r="K9" i="13"/>
  <c r="P8" i="13"/>
  <c r="K10" i="13" l="1"/>
  <c r="P9" i="13"/>
  <c r="O9" i="13"/>
  <c r="L10" i="13"/>
  <c r="O10" i="13" l="1"/>
  <c r="L11" i="13"/>
  <c r="K11" i="13"/>
  <c r="P10" i="13"/>
  <c r="K12" i="13" l="1"/>
  <c r="P11" i="13"/>
  <c r="O11" i="13"/>
  <c r="L12" i="13"/>
  <c r="O12" i="13" l="1"/>
  <c r="L13" i="13"/>
  <c r="K13" i="13"/>
  <c r="P12" i="13"/>
  <c r="K14" i="13" l="1"/>
  <c r="P13" i="13"/>
  <c r="O13" i="13"/>
  <c r="L14" i="13"/>
  <c r="O14" i="13" l="1"/>
  <c r="L15" i="13"/>
  <c r="K15" i="13"/>
  <c r="P14" i="13"/>
  <c r="K16" i="13" l="1"/>
  <c r="P15" i="13"/>
  <c r="O15" i="13"/>
  <c r="L16" i="13"/>
  <c r="O16" i="13" l="1"/>
  <c r="L17" i="13"/>
  <c r="K17" i="13"/>
  <c r="P16" i="13"/>
  <c r="K18" i="13" l="1"/>
  <c r="P17" i="13"/>
  <c r="O17" i="13"/>
  <c r="L18" i="13"/>
  <c r="O18" i="13" l="1"/>
  <c r="L19" i="13"/>
  <c r="K19" i="13"/>
  <c r="P18" i="13"/>
  <c r="K20" i="13" l="1"/>
  <c r="P19" i="13"/>
  <c r="O19" i="13"/>
  <c r="L20" i="13"/>
  <c r="O20" i="13" l="1"/>
  <c r="L21" i="13"/>
  <c r="K21" i="13"/>
  <c r="P20" i="13"/>
  <c r="K22" i="13" l="1"/>
  <c r="P21" i="13"/>
  <c r="O21" i="13"/>
  <c r="L22" i="13"/>
  <c r="O22" i="13" l="1"/>
  <c r="L23" i="13"/>
  <c r="K23" i="13"/>
  <c r="P22" i="13"/>
  <c r="K24" i="13" l="1"/>
  <c r="P23" i="13"/>
  <c r="O23" i="13"/>
  <c r="L24" i="13"/>
  <c r="K25" i="13" l="1"/>
  <c r="P24" i="13"/>
  <c r="O24" i="13"/>
  <c r="L25" i="13"/>
  <c r="O25" i="13" l="1"/>
  <c r="L26" i="13"/>
  <c r="K26" i="13"/>
  <c r="P25" i="13"/>
  <c r="O26" i="13" l="1"/>
  <c r="L27" i="13"/>
  <c r="K27" i="13"/>
  <c r="P26" i="13"/>
  <c r="K28" i="13" l="1"/>
  <c r="P27" i="13"/>
  <c r="O27" i="13"/>
  <c r="L28" i="13"/>
  <c r="O28" i="13" l="1"/>
  <c r="L29" i="13"/>
  <c r="K29" i="13"/>
  <c r="P28" i="13"/>
  <c r="K30" i="13" l="1"/>
  <c r="C1" i="2" s="1"/>
  <c r="P29" i="13"/>
  <c r="O29" i="13"/>
  <c r="L30" i="13"/>
  <c r="O30" i="13" s="1"/>
  <c r="P30" i="13" l="1"/>
  <c r="L3" i="2" l="1"/>
  <c r="K3" i="2"/>
  <c r="K4" i="2" l="1"/>
  <c r="P3" i="2"/>
  <c r="L4" i="2"/>
  <c r="O3" i="2"/>
  <c r="K5" i="2" l="1"/>
  <c r="P4" i="2"/>
  <c r="O4" i="2"/>
  <c r="L5" i="2"/>
  <c r="K6" i="2" l="1"/>
  <c r="P5" i="2"/>
  <c r="O5" i="2"/>
  <c r="L6" i="2"/>
  <c r="K7" i="2" l="1"/>
  <c r="P6" i="2"/>
  <c r="L7" i="2"/>
  <c r="O6" i="2"/>
  <c r="K8" i="2" l="1"/>
  <c r="P7" i="2"/>
  <c r="L8" i="2"/>
  <c r="O7" i="2"/>
  <c r="K9" i="2" l="1"/>
  <c r="P8" i="2"/>
  <c r="O8" i="2"/>
  <c r="L9" i="2"/>
  <c r="K10" i="2" l="1"/>
  <c r="P9" i="2"/>
  <c r="L10" i="2"/>
  <c r="O9" i="2"/>
  <c r="K11" i="2" l="1"/>
  <c r="P10" i="2"/>
  <c r="L11" i="2"/>
  <c r="O10" i="2"/>
  <c r="K12" i="2" l="1"/>
  <c r="P11" i="2"/>
  <c r="L12" i="2"/>
  <c r="O11" i="2"/>
  <c r="K13" i="2" l="1"/>
  <c r="P12" i="2"/>
  <c r="L13" i="2"/>
  <c r="O12" i="2"/>
  <c r="K14" i="2" l="1"/>
  <c r="P13" i="2"/>
  <c r="O13" i="2"/>
  <c r="L14" i="2"/>
  <c r="K15" i="2" l="1"/>
  <c r="P14" i="2"/>
  <c r="O14" i="2"/>
  <c r="L15" i="2"/>
  <c r="K16" i="2" l="1"/>
  <c r="P15" i="2"/>
  <c r="O15" i="2"/>
  <c r="L16" i="2"/>
  <c r="K17" i="2" l="1"/>
  <c r="P16" i="2"/>
  <c r="O16" i="2"/>
  <c r="L17" i="2"/>
  <c r="K18" i="2" l="1"/>
  <c r="P17" i="2"/>
  <c r="O17" i="2"/>
  <c r="L18" i="2"/>
  <c r="K19" i="2" l="1"/>
  <c r="P18" i="2"/>
  <c r="L19" i="2"/>
  <c r="O18" i="2"/>
  <c r="K20" i="2" l="1"/>
  <c r="P19" i="2"/>
  <c r="O19" i="2"/>
  <c r="L20" i="2"/>
  <c r="K21" i="2" l="1"/>
  <c r="P20" i="2"/>
  <c r="O20" i="2"/>
  <c r="L21" i="2"/>
  <c r="K22" i="2" l="1"/>
  <c r="P21" i="2"/>
  <c r="O21" i="2"/>
  <c r="L22" i="2"/>
  <c r="K23" i="2" l="1"/>
  <c r="P22" i="2"/>
  <c r="O22" i="2"/>
  <c r="L23" i="2"/>
  <c r="K24" i="2" l="1"/>
  <c r="P23" i="2"/>
  <c r="L24" i="2"/>
  <c r="O23" i="2"/>
  <c r="K25" i="2" l="1"/>
  <c r="P24" i="2"/>
  <c r="O24" i="2"/>
  <c r="L25" i="2"/>
  <c r="K26" i="2" l="1"/>
  <c r="P25" i="2"/>
  <c r="O25" i="2"/>
  <c r="L26" i="2"/>
  <c r="K27" i="2" l="1"/>
  <c r="P26" i="2"/>
  <c r="L27" i="2"/>
  <c r="O26" i="2"/>
  <c r="K28" i="2" l="1"/>
  <c r="P27" i="2"/>
  <c r="L28" i="2"/>
  <c r="O27" i="2"/>
  <c r="K29" i="2" l="1"/>
  <c r="P28" i="2"/>
  <c r="L29" i="2"/>
  <c r="O28" i="2"/>
  <c r="K30" i="2" l="1"/>
  <c r="P29" i="2"/>
  <c r="L30" i="2"/>
  <c r="O29" i="2"/>
  <c r="K31" i="2" l="1"/>
  <c r="P30" i="2"/>
  <c r="L31" i="2"/>
  <c r="O30" i="2"/>
  <c r="K32" i="2" l="1"/>
  <c r="P31" i="2"/>
  <c r="L32" i="2"/>
  <c r="O31" i="2"/>
  <c r="K33" i="2" l="1"/>
  <c r="C1" i="3" s="1"/>
  <c r="P32" i="2"/>
  <c r="L33" i="2"/>
  <c r="O33" i="2" s="1"/>
  <c r="O32" i="2"/>
  <c r="P33" i="2" l="1"/>
  <c r="L3" i="3" l="1"/>
  <c r="K3" i="3"/>
  <c r="P3" i="3" l="1"/>
  <c r="K4" i="3"/>
  <c r="L4" i="3"/>
  <c r="O3" i="3"/>
  <c r="P4" i="3" l="1"/>
  <c r="K5" i="3"/>
  <c r="O4" i="3"/>
  <c r="L5" i="3"/>
  <c r="L6" i="3" l="1"/>
  <c r="O5" i="3"/>
  <c r="P5" i="3"/>
  <c r="K6" i="3"/>
  <c r="P6" i="3" l="1"/>
  <c r="K7" i="3"/>
  <c r="O6" i="3"/>
  <c r="L7" i="3"/>
  <c r="O7" i="3" l="1"/>
  <c r="L8" i="3"/>
  <c r="L9" i="3" s="1"/>
  <c r="P7" i="3"/>
  <c r="K8" i="3"/>
  <c r="K9" i="3" l="1"/>
  <c r="P8" i="3"/>
  <c r="O8" i="3"/>
  <c r="L10" i="3" l="1"/>
  <c r="O9" i="3"/>
  <c r="P9" i="3"/>
  <c r="K10" i="3"/>
  <c r="K11" i="3" l="1"/>
  <c r="P10" i="3"/>
  <c r="O10" i="3"/>
  <c r="L11" i="3"/>
  <c r="O11" i="3" l="1"/>
  <c r="L12" i="3"/>
  <c r="P11" i="3"/>
  <c r="K12" i="3"/>
  <c r="O12" i="3" l="1"/>
  <c r="L13" i="3"/>
  <c r="K13" i="3"/>
  <c r="P12" i="3"/>
  <c r="K14" i="3" l="1"/>
  <c r="P13" i="3"/>
  <c r="O13" i="3"/>
  <c r="L14" i="3"/>
  <c r="O14" i="3" l="1"/>
  <c r="L15" i="3"/>
  <c r="K15" i="3"/>
  <c r="P14" i="3"/>
  <c r="K16" i="3" l="1"/>
  <c r="P15" i="3"/>
  <c r="O15" i="3"/>
  <c r="L16" i="3"/>
  <c r="O16" i="3" l="1"/>
  <c r="L17" i="3"/>
  <c r="K17" i="3"/>
  <c r="P16" i="3"/>
  <c r="K18" i="3" l="1"/>
  <c r="P17" i="3"/>
  <c r="O17" i="3"/>
  <c r="L18" i="3"/>
  <c r="O18" i="3" l="1"/>
  <c r="L19" i="3"/>
  <c r="K19" i="3"/>
  <c r="P18" i="3"/>
  <c r="K20" i="3" l="1"/>
  <c r="P19" i="3"/>
  <c r="O19" i="3"/>
  <c r="L20" i="3"/>
  <c r="L21" i="3" l="1"/>
  <c r="O20" i="3"/>
  <c r="K21" i="3"/>
  <c r="P20" i="3"/>
  <c r="K22" i="3" l="1"/>
  <c r="P21" i="3"/>
  <c r="L22" i="3"/>
  <c r="O21" i="3"/>
  <c r="O22" i="3" l="1"/>
  <c r="L23" i="3"/>
  <c r="K23" i="3"/>
  <c r="P22" i="3"/>
  <c r="K24" i="3" l="1"/>
  <c r="P23" i="3"/>
  <c r="O23" i="3"/>
  <c r="L24" i="3"/>
  <c r="O24" i="3" l="1"/>
  <c r="L25" i="3"/>
  <c r="K25" i="3"/>
  <c r="P24" i="3"/>
  <c r="K26" i="3" l="1"/>
  <c r="P25" i="3"/>
  <c r="L26" i="3"/>
  <c r="O25" i="3"/>
  <c r="O26" i="3" l="1"/>
  <c r="L27" i="3"/>
  <c r="K27" i="3"/>
  <c r="P26" i="3"/>
  <c r="O27" i="3" l="1"/>
  <c r="L28" i="3"/>
  <c r="K28" i="3"/>
  <c r="P27" i="3"/>
  <c r="O28" i="3" l="1"/>
  <c r="L29" i="3"/>
  <c r="K29" i="3"/>
  <c r="P28" i="3"/>
  <c r="K30" i="3" l="1"/>
  <c r="P29" i="3"/>
  <c r="O29" i="3"/>
  <c r="L30" i="3"/>
  <c r="L31" i="3" l="1"/>
  <c r="O30" i="3"/>
  <c r="K31" i="3"/>
  <c r="P30" i="3"/>
  <c r="K32" i="3" l="1"/>
  <c r="K33" i="3" s="1"/>
  <c r="P33" i="3" s="1"/>
  <c r="P31" i="3"/>
  <c r="O31" i="3"/>
  <c r="L32" i="3"/>
  <c r="O32" i="3" l="1"/>
  <c r="L33" i="3"/>
  <c r="O33" i="3" s="1"/>
  <c r="P32" i="3"/>
  <c r="C1" i="4"/>
  <c r="L3" i="4" l="1"/>
  <c r="M3" i="4"/>
  <c r="M4" i="4" l="1"/>
  <c r="P3" i="4"/>
  <c r="L4" i="4"/>
  <c r="Q3" i="4"/>
  <c r="L5" i="4" l="1"/>
  <c r="Q4" i="4"/>
  <c r="P4" i="4"/>
  <c r="M5" i="4"/>
  <c r="P5" i="4" l="1"/>
  <c r="M6" i="4"/>
  <c r="L6" i="4"/>
  <c r="Q5" i="4"/>
  <c r="M7" i="4" l="1"/>
  <c r="P6" i="4"/>
  <c r="L7" i="4"/>
  <c r="Q6" i="4"/>
  <c r="Q7" i="4" l="1"/>
  <c r="L8" i="4"/>
  <c r="P7" i="4"/>
  <c r="M8" i="4"/>
  <c r="M9" i="4" l="1"/>
  <c r="P8" i="4"/>
  <c r="L9" i="4"/>
  <c r="Q8" i="4"/>
  <c r="L10" i="4" l="1"/>
  <c r="Q9" i="4"/>
  <c r="P9" i="4"/>
  <c r="M10" i="4"/>
  <c r="P10" i="4" l="1"/>
  <c r="M11" i="4"/>
  <c r="L11" i="4"/>
  <c r="Q10" i="4"/>
  <c r="P11" i="4" l="1"/>
  <c r="M12" i="4"/>
  <c r="Q11" i="4"/>
  <c r="L12" i="4"/>
  <c r="P12" i="4" l="1"/>
  <c r="M13" i="4"/>
  <c r="L13" i="4"/>
  <c r="Q12" i="4"/>
  <c r="P13" i="4" l="1"/>
  <c r="M14" i="4"/>
  <c r="Q13" i="4"/>
  <c r="L14" i="4"/>
  <c r="P14" i="4" l="1"/>
  <c r="M15" i="4"/>
  <c r="L15" i="4"/>
  <c r="Q14" i="4"/>
  <c r="P15" i="4" l="1"/>
  <c r="M16" i="4"/>
  <c r="L16" i="4"/>
  <c r="Q15" i="4"/>
  <c r="P16" i="4" l="1"/>
  <c r="M17" i="4"/>
  <c r="L17" i="4"/>
  <c r="Q16" i="4"/>
  <c r="P17" i="4" l="1"/>
  <c r="M18" i="4"/>
  <c r="Q17" i="4"/>
  <c r="L18" i="4"/>
  <c r="P18" i="4" l="1"/>
  <c r="M19" i="4"/>
  <c r="L19" i="4"/>
  <c r="Q18" i="4"/>
  <c r="M20" i="4" l="1"/>
  <c r="P19" i="4"/>
  <c r="L20" i="4"/>
  <c r="Q19" i="4"/>
  <c r="L21" i="4" l="1"/>
  <c r="Q20" i="4"/>
  <c r="P20" i="4"/>
  <c r="M21" i="4"/>
  <c r="M22" i="4" l="1"/>
  <c r="P21" i="4"/>
  <c r="L22" i="4"/>
  <c r="Q21" i="4"/>
  <c r="Q22" i="4" l="1"/>
  <c r="L23" i="4"/>
  <c r="P22" i="4"/>
  <c r="M23" i="4"/>
  <c r="L24" i="4" l="1"/>
  <c r="Q23" i="4"/>
  <c r="M24" i="4"/>
  <c r="P23" i="4"/>
  <c r="P24" i="4" l="1"/>
  <c r="M25" i="4"/>
  <c r="L25" i="4"/>
  <c r="Q24" i="4"/>
  <c r="P25" i="4" l="1"/>
  <c r="M26" i="4"/>
  <c r="Q25" i="4"/>
  <c r="L26" i="4"/>
  <c r="M27" i="4" l="1"/>
  <c r="P26" i="4"/>
  <c r="L27" i="4"/>
  <c r="Q26" i="4"/>
  <c r="Q27" i="4" l="1"/>
  <c r="L28" i="4"/>
  <c r="P27" i="4"/>
  <c r="M28" i="4"/>
  <c r="L29" i="4" l="1"/>
  <c r="Q28" i="4"/>
  <c r="P28" i="4"/>
  <c r="M29" i="4"/>
  <c r="P29" i="4" l="1"/>
  <c r="M30" i="4"/>
  <c r="Q29" i="4"/>
  <c r="L30" i="4"/>
  <c r="P30" i="4" l="1"/>
  <c r="M31" i="4"/>
  <c r="L31" i="4"/>
  <c r="Q30" i="4"/>
  <c r="P31" i="4" l="1"/>
  <c r="M32" i="4"/>
  <c r="L32" i="4"/>
  <c r="Q31" i="4"/>
  <c r="M33" i="4" l="1"/>
  <c r="P33" i="4" s="1"/>
  <c r="P32" i="4"/>
  <c r="L33" i="4"/>
  <c r="Q32" i="4"/>
  <c r="Q33" i="4" l="1"/>
  <c r="C1" i="5"/>
  <c r="M3" i="5" s="1"/>
  <c r="M4" i="5" s="1"/>
  <c r="M5" i="5" s="1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L3" i="6" l="1"/>
  <c r="L4" i="6" s="1"/>
  <c r="L5" i="6" s="1"/>
  <c r="L6" i="6" s="1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" i="7" s="1"/>
  <c r="L4" i="7" s="1"/>
  <c r="L3" i="5"/>
  <c r="L4" i="5" l="1"/>
  <c r="Q3" i="5"/>
  <c r="P3" i="5"/>
  <c r="P4" i="5" l="1"/>
  <c r="L5" i="5"/>
  <c r="Q4" i="5"/>
  <c r="L6" i="5" l="1"/>
  <c r="Q5" i="5"/>
  <c r="P5" i="5"/>
  <c r="P6" i="5" l="1"/>
  <c r="L7" i="5"/>
  <c r="Q6" i="5"/>
  <c r="L8" i="5" l="1"/>
  <c r="Q7" i="5"/>
  <c r="P7" i="5"/>
  <c r="P8" i="5" l="1"/>
  <c r="L9" i="5"/>
  <c r="Q8" i="5"/>
  <c r="L10" i="5" l="1"/>
  <c r="Q9" i="5"/>
  <c r="P9" i="5"/>
  <c r="P10" i="5" l="1"/>
  <c r="L11" i="5"/>
  <c r="Q10" i="5"/>
  <c r="L12" i="5" l="1"/>
  <c r="Q11" i="5"/>
  <c r="P11" i="5"/>
  <c r="P12" i="5" l="1"/>
  <c r="L13" i="5"/>
  <c r="Q12" i="5"/>
  <c r="L14" i="5" l="1"/>
  <c r="Q13" i="5"/>
  <c r="P13" i="5"/>
  <c r="P14" i="5" l="1"/>
  <c r="L15" i="5"/>
  <c r="Q14" i="5"/>
  <c r="L16" i="5" l="1"/>
  <c r="Q15" i="5"/>
  <c r="P15" i="5"/>
  <c r="P16" i="5" l="1"/>
  <c r="L17" i="5"/>
  <c r="Q16" i="5"/>
  <c r="L18" i="5" l="1"/>
  <c r="Q17" i="5"/>
  <c r="P17" i="5"/>
  <c r="P18" i="5" l="1"/>
  <c r="L19" i="5"/>
  <c r="Q18" i="5"/>
  <c r="L20" i="5" l="1"/>
  <c r="Q19" i="5"/>
  <c r="P19" i="5"/>
  <c r="L21" i="5" l="1"/>
  <c r="Q20" i="5"/>
  <c r="P20" i="5"/>
  <c r="L22" i="5" l="1"/>
  <c r="Q21" i="5"/>
  <c r="P21" i="5"/>
  <c r="L23" i="5" l="1"/>
  <c r="Q22" i="5"/>
  <c r="P22" i="5"/>
  <c r="P23" i="5" l="1"/>
  <c r="L24" i="5"/>
  <c r="Q23" i="5"/>
  <c r="L25" i="5" l="1"/>
  <c r="Q24" i="5"/>
  <c r="P24" i="5"/>
  <c r="P25" i="5" l="1"/>
  <c r="L26" i="5"/>
  <c r="Q25" i="5"/>
  <c r="L27" i="5" l="1"/>
  <c r="Q26" i="5"/>
  <c r="P26" i="5"/>
  <c r="L28" i="5" l="1"/>
  <c r="Q27" i="5"/>
  <c r="P27" i="5"/>
  <c r="P28" i="5" l="1"/>
  <c r="L29" i="5"/>
  <c r="Q28" i="5"/>
  <c r="L30" i="5" l="1"/>
  <c r="Q29" i="5"/>
  <c r="P29" i="5"/>
  <c r="P30" i="5" l="1"/>
  <c r="L31" i="5"/>
  <c r="Q30" i="5"/>
  <c r="L32" i="5" l="1"/>
  <c r="Q31" i="5"/>
  <c r="P31" i="5"/>
  <c r="C1" i="6" l="1"/>
  <c r="P32" i="5"/>
  <c r="Q32" i="5"/>
  <c r="K3" i="6" l="1"/>
  <c r="O3" i="6" l="1"/>
  <c r="M3" i="6"/>
  <c r="K4" i="6"/>
  <c r="P3" i="6"/>
  <c r="P4" i="6" l="1"/>
  <c r="K5" i="6"/>
  <c r="M4" i="6"/>
  <c r="O4" i="6"/>
  <c r="M5" i="6" l="1"/>
  <c r="O5" i="6"/>
  <c r="K6" i="6"/>
  <c r="P5" i="6"/>
  <c r="P6" i="6" l="1"/>
  <c r="K7" i="6"/>
  <c r="M6" i="6"/>
  <c r="O6" i="6"/>
  <c r="O7" i="6" l="1"/>
  <c r="M7" i="6"/>
  <c r="K8" i="6"/>
  <c r="P7" i="6"/>
  <c r="K9" i="6" l="1"/>
  <c r="P8" i="6"/>
  <c r="O8" i="6"/>
  <c r="M8" i="6"/>
  <c r="O9" i="6" l="1"/>
  <c r="M9" i="6"/>
  <c r="K10" i="6"/>
  <c r="P9" i="6"/>
  <c r="K11" i="6" l="1"/>
  <c r="P10" i="6"/>
  <c r="O10" i="6"/>
  <c r="M10" i="6"/>
  <c r="M11" i="6" l="1"/>
  <c r="O11" i="6"/>
  <c r="K12" i="6"/>
  <c r="P11" i="6"/>
  <c r="P12" i="6" l="1"/>
  <c r="K13" i="6"/>
  <c r="M12" i="6"/>
  <c r="O12" i="6"/>
  <c r="O13" i="6" l="1"/>
  <c r="M13" i="6"/>
  <c r="K14" i="6"/>
  <c r="P13" i="6"/>
  <c r="K15" i="6" l="1"/>
  <c r="P14" i="6"/>
  <c r="M14" i="6"/>
  <c r="O14" i="6"/>
  <c r="M15" i="6" l="1"/>
  <c r="O15" i="6"/>
  <c r="K16" i="6"/>
  <c r="P15" i="6"/>
  <c r="K17" i="6" l="1"/>
  <c r="P16" i="6"/>
  <c r="M16" i="6"/>
  <c r="O16" i="6"/>
  <c r="M17" i="6" l="1"/>
  <c r="O17" i="6"/>
  <c r="P17" i="6"/>
  <c r="K18" i="6"/>
  <c r="P18" i="6" l="1"/>
  <c r="K19" i="6"/>
  <c r="O18" i="6"/>
  <c r="M18" i="6"/>
  <c r="P19" i="6" l="1"/>
  <c r="K20" i="6"/>
  <c r="O19" i="6"/>
  <c r="M19" i="6"/>
  <c r="O20" i="6" l="1"/>
  <c r="M20" i="6"/>
  <c r="P20" i="6"/>
  <c r="K21" i="6"/>
  <c r="P21" i="6" l="1"/>
  <c r="K22" i="6"/>
  <c r="M21" i="6"/>
  <c r="O21" i="6"/>
  <c r="M22" i="6" l="1"/>
  <c r="O22" i="6"/>
  <c r="K23" i="6"/>
  <c r="P22" i="6"/>
  <c r="K24" i="6" l="1"/>
  <c r="P23" i="6"/>
  <c r="M23" i="6"/>
  <c r="O23" i="6"/>
  <c r="M24" i="6" l="1"/>
  <c r="O24" i="6"/>
  <c r="K25" i="6"/>
  <c r="P24" i="6"/>
  <c r="K26" i="6" l="1"/>
  <c r="P25" i="6"/>
  <c r="O25" i="6"/>
  <c r="M25" i="6"/>
  <c r="M26" i="6" l="1"/>
  <c r="O26" i="6"/>
  <c r="K27" i="6"/>
  <c r="P26" i="6"/>
  <c r="K28" i="6" l="1"/>
  <c r="P27" i="6"/>
  <c r="O27" i="6"/>
  <c r="M27" i="6"/>
  <c r="M28" i="6" l="1"/>
  <c r="O28" i="6"/>
  <c r="P28" i="6"/>
  <c r="K29" i="6"/>
  <c r="O29" i="6" l="1"/>
  <c r="M29" i="6"/>
  <c r="K30" i="6"/>
  <c r="P29" i="6"/>
  <c r="K31" i="6" l="1"/>
  <c r="P30" i="6"/>
  <c r="M30" i="6"/>
  <c r="O30" i="6"/>
  <c r="O31" i="6" l="1"/>
  <c r="M31" i="6"/>
  <c r="P31" i="6"/>
  <c r="K32" i="6"/>
  <c r="K33" i="6" s="1"/>
  <c r="P33" i="6" l="1"/>
  <c r="C1" i="7"/>
  <c r="K3" i="7" s="1"/>
  <c r="P3" i="7" s="1"/>
  <c r="M33" i="6"/>
  <c r="O33" i="6"/>
  <c r="P32" i="6"/>
  <c r="M32" i="6"/>
  <c r="O32" i="6"/>
  <c r="O3" i="7" l="1"/>
  <c r="K4" i="7"/>
  <c r="L5" i="7" l="1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O4" i="7"/>
  <c r="K5" i="7"/>
  <c r="P4" i="7"/>
  <c r="O5" i="7" l="1"/>
  <c r="K6" i="7"/>
  <c r="P5" i="7"/>
  <c r="O6" i="7" l="1"/>
  <c r="P6" i="7"/>
  <c r="K7" i="7"/>
  <c r="O7" i="7" l="1"/>
  <c r="K8" i="7"/>
  <c r="P7" i="7"/>
  <c r="O8" i="7" l="1"/>
  <c r="P8" i="7"/>
  <c r="K9" i="7"/>
  <c r="O9" i="7" l="1"/>
  <c r="P9" i="7"/>
  <c r="K10" i="7"/>
  <c r="O10" i="7" l="1"/>
  <c r="K11" i="7"/>
  <c r="P10" i="7"/>
  <c r="O11" i="7" l="1"/>
  <c r="K12" i="7"/>
  <c r="P11" i="7"/>
  <c r="O12" i="7" l="1"/>
  <c r="P12" i="7"/>
  <c r="K13" i="7"/>
  <c r="O13" i="7" l="1"/>
  <c r="K14" i="7"/>
  <c r="P13" i="7"/>
  <c r="O14" i="7" l="1"/>
  <c r="K15" i="7"/>
  <c r="P14" i="7"/>
  <c r="O15" i="7" l="1"/>
  <c r="K16" i="7"/>
  <c r="P15" i="7"/>
  <c r="O16" i="7" l="1"/>
  <c r="K17" i="7"/>
  <c r="P16" i="7"/>
  <c r="O17" i="7" l="1"/>
  <c r="P17" i="7"/>
  <c r="K18" i="7"/>
  <c r="O18" i="7" l="1"/>
  <c r="K19" i="7"/>
  <c r="P18" i="7"/>
  <c r="O19" i="7" l="1"/>
  <c r="P19" i="7"/>
  <c r="K20" i="7"/>
  <c r="O20" i="7" l="1"/>
  <c r="P20" i="7"/>
  <c r="K21" i="7"/>
  <c r="O21" i="7" l="1"/>
  <c r="P21" i="7"/>
  <c r="K22" i="7"/>
  <c r="O22" i="7" l="1"/>
  <c r="K23" i="7"/>
  <c r="P22" i="7"/>
  <c r="O23" i="7" l="1"/>
  <c r="K24" i="7"/>
  <c r="P23" i="7"/>
  <c r="O24" i="7" l="1"/>
  <c r="K25" i="7"/>
  <c r="P24" i="7"/>
  <c r="B16" i="9"/>
  <c r="O25" i="7" l="1"/>
  <c r="P25" i="7"/>
  <c r="K26" i="7"/>
  <c r="D16" i="9"/>
  <c r="D35" i="9" s="1"/>
  <c r="B35" i="9"/>
  <c r="O26" i="7" l="1"/>
  <c r="K27" i="7"/>
  <c r="P26" i="7"/>
  <c r="H32" i="13"/>
  <c r="H36" i="3"/>
  <c r="D3" i="8"/>
  <c r="D34" i="8" s="1"/>
  <c r="O27" i="7" l="1"/>
  <c r="K28" i="7"/>
  <c r="P27" i="7"/>
  <c r="O28" i="7" l="1"/>
  <c r="K29" i="7"/>
  <c r="P28" i="7"/>
  <c r="O29" i="7" l="1"/>
  <c r="K30" i="7"/>
  <c r="P29" i="7"/>
  <c r="O30" i="7" l="1"/>
  <c r="K31" i="7"/>
  <c r="P30" i="7"/>
  <c r="O31" i="7" l="1"/>
  <c r="K32" i="7"/>
  <c r="P31" i="7"/>
  <c r="O32" i="7" l="1"/>
  <c r="O33" i="7"/>
  <c r="P32" i="7"/>
  <c r="K33" i="7"/>
  <c r="C1" i="8" l="1"/>
  <c r="L3" i="8" s="1"/>
  <c r="L4" i="8" s="1"/>
  <c r="L5" i="8" s="1"/>
  <c r="L6" i="8" s="1"/>
  <c r="L7" i="8" s="1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P33" i="7"/>
  <c r="K3" i="8" l="1"/>
  <c r="Q3" i="8" s="1"/>
  <c r="P3" i="8" l="1"/>
  <c r="K4" i="8" l="1"/>
  <c r="P4" i="8"/>
  <c r="P5" i="8" l="1"/>
  <c r="K5" i="8"/>
  <c r="Q4" i="8"/>
  <c r="K6" i="8" l="1"/>
  <c r="Q5" i="8"/>
  <c r="P6" i="8"/>
  <c r="P7" i="8" l="1"/>
  <c r="K7" i="8"/>
  <c r="Q6" i="8"/>
  <c r="Q7" i="8" l="1"/>
  <c r="K8" i="8"/>
  <c r="P8" i="8"/>
  <c r="P9" i="8" l="1"/>
  <c r="Q8" i="8"/>
  <c r="K9" i="8"/>
  <c r="Q9" i="8" l="1"/>
  <c r="K10" i="8"/>
  <c r="P10" i="8"/>
  <c r="P11" i="8" l="1"/>
  <c r="K11" i="8"/>
  <c r="Q10" i="8"/>
  <c r="Q11" i="8" l="1"/>
  <c r="K12" i="8"/>
  <c r="P12" i="8"/>
  <c r="P13" i="8" l="1"/>
  <c r="Q12" i="8"/>
  <c r="K13" i="8"/>
  <c r="K14" i="8" l="1"/>
  <c r="Q13" i="8"/>
  <c r="P14" i="8"/>
  <c r="P15" i="8" l="1"/>
  <c r="K15" i="8"/>
  <c r="Q14" i="8"/>
  <c r="Q15" i="8" l="1"/>
  <c r="K16" i="8"/>
  <c r="P16" i="8"/>
  <c r="P17" i="8" l="1"/>
  <c r="K17" i="8"/>
  <c r="Q16" i="8"/>
  <c r="K18" i="8" l="1"/>
  <c r="Q17" i="8"/>
  <c r="P18" i="8"/>
  <c r="K19" i="8" l="1"/>
  <c r="Q18" i="8"/>
  <c r="P19" i="8"/>
  <c r="P20" i="8" l="1"/>
  <c r="Q19" i="8"/>
  <c r="K20" i="8"/>
  <c r="Q20" i="8" l="1"/>
  <c r="K21" i="8"/>
  <c r="P21" i="8"/>
  <c r="P22" i="8" l="1"/>
  <c r="K22" i="8"/>
  <c r="Q21" i="8"/>
  <c r="K23" i="8" l="1"/>
  <c r="Q22" i="8"/>
  <c r="P23" i="8"/>
  <c r="P24" i="8" l="1"/>
  <c r="Q23" i="8"/>
  <c r="K24" i="8"/>
  <c r="Q24" i="8" l="1"/>
  <c r="K25" i="8"/>
  <c r="P25" i="8"/>
  <c r="Q25" i="8" l="1"/>
  <c r="K26" i="8"/>
  <c r="P26" i="8"/>
  <c r="P27" i="8" l="1"/>
  <c r="K27" i="8"/>
  <c r="Q26" i="8"/>
  <c r="Q27" i="8" l="1"/>
  <c r="K28" i="8"/>
  <c r="P28" i="8"/>
  <c r="Q28" i="8" l="1"/>
  <c r="K29" i="8"/>
  <c r="P29" i="8"/>
  <c r="Q29" i="8" l="1"/>
  <c r="K30" i="8"/>
  <c r="P30" i="8"/>
  <c r="P31" i="8" l="1"/>
  <c r="P32" i="8"/>
  <c r="K31" i="8"/>
  <c r="Q30" i="8"/>
  <c r="Q31" i="8" l="1"/>
  <c r="K32" i="8"/>
  <c r="C1" i="9" l="1"/>
  <c r="M3" i="9" s="1"/>
  <c r="M4" i="9" s="1"/>
  <c r="M5" i="9" s="1"/>
  <c r="M6" i="9" s="1"/>
  <c r="M7" i="9" s="1"/>
  <c r="M8" i="9" s="1"/>
  <c r="M9" i="9" s="1"/>
  <c r="M10" i="9" s="1"/>
  <c r="M11" i="9" s="1"/>
  <c r="M12" i="9" s="1"/>
  <c r="M13" i="9" s="1"/>
  <c r="M14" i="9" s="1"/>
  <c r="M15" i="9" s="1"/>
  <c r="M16" i="9" s="1"/>
  <c r="M17" i="9" s="1"/>
  <c r="M18" i="9" s="1"/>
  <c r="M19" i="9" s="1"/>
  <c r="M20" i="9" s="1"/>
  <c r="M21" i="9" s="1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Q32" i="8"/>
  <c r="L3" i="9" l="1"/>
  <c r="P3" i="9" l="1"/>
  <c r="L4" i="9"/>
  <c r="Q3" i="9"/>
  <c r="L5" i="9" l="1"/>
  <c r="Q4" i="9"/>
  <c r="P4" i="9"/>
  <c r="P5" i="9" l="1"/>
  <c r="L6" i="9"/>
  <c r="Q5" i="9"/>
  <c r="Q6" i="9" l="1"/>
  <c r="L7" i="9"/>
  <c r="P6" i="9"/>
  <c r="P7" i="9" l="1"/>
  <c r="L8" i="9"/>
  <c r="Q7" i="9"/>
  <c r="L9" i="9" l="1"/>
  <c r="Q8" i="9"/>
  <c r="P8" i="9"/>
  <c r="P9" i="9" l="1"/>
  <c r="L10" i="9"/>
  <c r="Q9" i="9"/>
  <c r="L11" i="9" l="1"/>
  <c r="Q10" i="9"/>
  <c r="P10" i="9"/>
  <c r="P11" i="9" l="1"/>
  <c r="Q11" i="9"/>
  <c r="L12" i="9"/>
  <c r="L13" i="9" l="1"/>
  <c r="Q12" i="9"/>
  <c r="P12" i="9"/>
  <c r="P13" i="9" l="1"/>
  <c r="Q13" i="9"/>
  <c r="L14" i="9"/>
  <c r="Q14" i="9" l="1"/>
  <c r="L15" i="9"/>
  <c r="P14" i="9"/>
  <c r="P15" i="9" l="1"/>
  <c r="L16" i="9"/>
  <c r="Q15" i="9"/>
  <c r="Q16" i="9" l="1"/>
  <c r="L17" i="9"/>
  <c r="P16" i="9"/>
  <c r="P17" i="9" l="1"/>
  <c r="L18" i="9"/>
  <c r="Q17" i="9"/>
  <c r="Q18" i="9" l="1"/>
  <c r="L19" i="9"/>
  <c r="P18" i="9"/>
  <c r="P19" i="9" l="1"/>
  <c r="L20" i="9"/>
  <c r="Q19" i="9"/>
  <c r="Q20" i="9" l="1"/>
  <c r="L21" i="9"/>
  <c r="P20" i="9"/>
  <c r="P21" i="9" l="1"/>
  <c r="L22" i="9"/>
  <c r="Q21" i="9"/>
  <c r="Q22" i="9" l="1"/>
  <c r="L23" i="9"/>
  <c r="P22" i="9"/>
  <c r="P23" i="9" l="1"/>
  <c r="L24" i="9"/>
  <c r="Q23" i="9"/>
  <c r="Q24" i="9" l="1"/>
  <c r="L25" i="9"/>
  <c r="P24" i="9"/>
  <c r="Q25" i="9" l="1"/>
  <c r="L26" i="9"/>
  <c r="P25" i="9"/>
  <c r="L27" i="9" l="1"/>
  <c r="Q26" i="9"/>
  <c r="P26" i="9"/>
  <c r="P27" i="9" l="1"/>
  <c r="L28" i="9"/>
  <c r="Q27" i="9"/>
  <c r="Q28" i="9" l="1"/>
  <c r="L29" i="9"/>
  <c r="P28" i="9"/>
  <c r="P29" i="9" l="1"/>
  <c r="L30" i="9"/>
  <c r="Q29" i="9"/>
  <c r="Q30" i="9" l="1"/>
  <c r="L31" i="9"/>
  <c r="P30" i="9"/>
  <c r="P31" i="9" l="1"/>
  <c r="L32" i="9"/>
  <c r="Q31" i="9"/>
  <c r="L33" i="9" l="1"/>
  <c r="Q32" i="9"/>
  <c r="P33" i="9"/>
  <c r="P32" i="9"/>
  <c r="C1" i="10" l="1"/>
  <c r="Q33" i="9"/>
  <c r="M3" i="10" l="1"/>
  <c r="L3" i="10"/>
  <c r="Q3" i="10" l="1"/>
  <c r="L4" i="10"/>
  <c r="P3" i="10"/>
  <c r="M4" i="10"/>
  <c r="M5" i="10" l="1"/>
  <c r="P4" i="10"/>
  <c r="Q4" i="10"/>
  <c r="L5" i="10"/>
  <c r="L6" i="10" l="1"/>
  <c r="Q5" i="10"/>
  <c r="M6" i="10"/>
  <c r="P5" i="10"/>
  <c r="P6" i="10" l="1"/>
  <c r="M7" i="10"/>
  <c r="Q6" i="10"/>
  <c r="L7" i="10"/>
  <c r="Q7" i="10" l="1"/>
  <c r="L8" i="10"/>
  <c r="M8" i="10"/>
  <c r="P7" i="10"/>
  <c r="P8" i="10" l="1"/>
  <c r="M9" i="10"/>
  <c r="Q8" i="10"/>
  <c r="L9" i="10"/>
  <c r="L10" i="10" l="1"/>
  <c r="Q9" i="10"/>
  <c r="P9" i="10"/>
  <c r="M10" i="10"/>
  <c r="M11" i="10" l="1"/>
  <c r="P10" i="10"/>
  <c r="Q10" i="10"/>
  <c r="L11" i="10"/>
  <c r="L12" i="10" l="1"/>
  <c r="Q11" i="10"/>
  <c r="M12" i="10"/>
  <c r="P11" i="10"/>
  <c r="P12" i="10" l="1"/>
  <c r="M13" i="10"/>
  <c r="Q12" i="10"/>
  <c r="L13" i="10"/>
  <c r="L14" i="10" l="1"/>
  <c r="Q13" i="10"/>
  <c r="P13" i="10"/>
  <c r="M14" i="10"/>
  <c r="P14" i="10" l="1"/>
  <c r="M15" i="10"/>
  <c r="L15" i="10"/>
  <c r="Q14" i="10"/>
  <c r="Q15" i="10" l="1"/>
  <c r="L16" i="10"/>
  <c r="M16" i="10"/>
  <c r="P15" i="10"/>
  <c r="M17" i="10" l="1"/>
  <c r="P16" i="10"/>
  <c r="Q16" i="10"/>
  <c r="L17" i="10"/>
  <c r="Q17" i="10" l="1"/>
  <c r="L18" i="10"/>
  <c r="P17" i="10"/>
  <c r="M18" i="10"/>
  <c r="M19" i="10" l="1"/>
  <c r="P18" i="10"/>
  <c r="Q18" i="10"/>
  <c r="L19" i="10"/>
  <c r="Q19" i="10" l="1"/>
  <c r="L20" i="10"/>
  <c r="P19" i="10"/>
  <c r="M20" i="10"/>
  <c r="M21" i="10" l="1"/>
  <c r="P20" i="10"/>
  <c r="Q20" i="10"/>
  <c r="L21" i="10"/>
  <c r="L22" i="10" l="1"/>
  <c r="Q21" i="10"/>
  <c r="P21" i="10"/>
  <c r="M22" i="10"/>
  <c r="L23" i="10" l="1"/>
  <c r="Q22" i="10"/>
  <c r="P22" i="10"/>
  <c r="M23" i="10"/>
  <c r="P23" i="10" l="1"/>
  <c r="M24" i="10"/>
  <c r="L24" i="10"/>
  <c r="Q23" i="10"/>
  <c r="Q24" i="10" l="1"/>
  <c r="L25" i="10"/>
  <c r="P24" i="10"/>
  <c r="M25" i="10"/>
  <c r="L26" i="10" l="1"/>
  <c r="Q25" i="10"/>
  <c r="P25" i="10"/>
  <c r="M26" i="10"/>
  <c r="M27" i="10" l="1"/>
  <c r="P26" i="10"/>
  <c r="L27" i="10"/>
  <c r="Q26" i="10"/>
  <c r="Q27" i="10" l="1"/>
  <c r="L28" i="10"/>
  <c r="M28" i="10"/>
  <c r="P27" i="10"/>
  <c r="P28" i="10" l="1"/>
  <c r="M29" i="10"/>
  <c r="L29" i="10"/>
  <c r="Q28" i="10"/>
  <c r="P29" i="10" l="1"/>
  <c r="M30" i="10"/>
  <c r="L30" i="10"/>
  <c r="Q29" i="10"/>
  <c r="L31" i="10" l="1"/>
  <c r="Q30" i="10"/>
  <c r="P30" i="10"/>
  <c r="M31" i="10"/>
  <c r="M32" i="10" l="1"/>
  <c r="P31" i="10"/>
  <c r="L32" i="10"/>
  <c r="Q31" i="10"/>
  <c r="Q32" i="10" l="1"/>
  <c r="C1" i="11"/>
  <c r="I1" i="11"/>
  <c r="P32" i="10"/>
  <c r="L3" i="11" l="1"/>
  <c r="M3" i="11"/>
  <c r="P3" i="11" l="1"/>
  <c r="M4" i="11"/>
  <c r="L4" i="11"/>
  <c r="Q3" i="11"/>
  <c r="M5" i="11" l="1"/>
  <c r="P4" i="11"/>
  <c r="Q4" i="11"/>
  <c r="L5" i="11"/>
  <c r="M6" i="11" l="1"/>
  <c r="P5" i="11"/>
  <c r="Q5" i="11"/>
  <c r="L6" i="11"/>
  <c r="P6" i="11" l="1"/>
  <c r="M7" i="11"/>
  <c r="L7" i="11"/>
  <c r="Q6" i="11"/>
  <c r="Q7" i="11" l="1"/>
  <c r="L8" i="11"/>
  <c r="M8" i="11"/>
  <c r="P7" i="11"/>
  <c r="P8" i="11" l="1"/>
  <c r="M9" i="11"/>
  <c r="Q8" i="11"/>
  <c r="L9" i="11"/>
  <c r="Q9" i="11" l="1"/>
  <c r="L10" i="11"/>
  <c r="M10" i="11"/>
  <c r="P9" i="11"/>
  <c r="P10" i="11" l="1"/>
  <c r="M11" i="11"/>
  <c r="L11" i="11"/>
  <c r="Q10" i="11"/>
  <c r="L12" i="11" l="1"/>
  <c r="Q11" i="11"/>
  <c r="P11" i="11"/>
  <c r="M12" i="11"/>
  <c r="P12" i="11" l="1"/>
  <c r="M13" i="11"/>
  <c r="L13" i="11"/>
  <c r="Q12" i="11"/>
  <c r="L14" i="11" l="1"/>
  <c r="Q13" i="11"/>
  <c r="M14" i="11"/>
  <c r="P13" i="11"/>
  <c r="P14" i="11" l="1"/>
  <c r="M15" i="11"/>
  <c r="Q14" i="11"/>
  <c r="L15" i="11"/>
  <c r="Q15" i="11" l="1"/>
  <c r="L16" i="11"/>
  <c r="M16" i="11"/>
  <c r="P15" i="11"/>
  <c r="P16" i="11" l="1"/>
  <c r="M17" i="11"/>
  <c r="Q16" i="11"/>
  <c r="L17" i="11"/>
  <c r="Q17" i="11" l="1"/>
  <c r="L18" i="11"/>
  <c r="M18" i="11"/>
  <c r="P17" i="11"/>
  <c r="P18" i="11" l="1"/>
  <c r="M19" i="11"/>
  <c r="L19" i="11"/>
  <c r="Q18" i="11"/>
  <c r="Q19" i="11" l="1"/>
  <c r="L20" i="11"/>
  <c r="M20" i="11"/>
  <c r="P19" i="11"/>
  <c r="P20" i="11" l="1"/>
  <c r="M21" i="11"/>
  <c r="L21" i="11"/>
  <c r="Q20" i="11"/>
  <c r="Q21" i="11" l="1"/>
  <c r="L22" i="11"/>
  <c r="M22" i="11"/>
  <c r="P21" i="11"/>
  <c r="P22" i="11" l="1"/>
  <c r="M23" i="11"/>
  <c r="L23" i="11"/>
  <c r="Q22" i="11"/>
  <c r="Q23" i="11" l="1"/>
  <c r="L24" i="11"/>
  <c r="M24" i="11"/>
  <c r="P23" i="11"/>
  <c r="P24" i="11" l="1"/>
  <c r="M25" i="11"/>
  <c r="L25" i="11"/>
  <c r="Q24" i="11"/>
  <c r="Q25" i="11" l="1"/>
  <c r="L26" i="11"/>
  <c r="M26" i="11"/>
  <c r="P25" i="11"/>
  <c r="P26" i="11" l="1"/>
  <c r="M27" i="11"/>
  <c r="L27" i="11"/>
  <c r="Q26" i="11"/>
  <c r="Q27" i="11" l="1"/>
  <c r="L28" i="11"/>
  <c r="M28" i="11"/>
  <c r="P27" i="11"/>
  <c r="P28" i="11" l="1"/>
  <c r="M29" i="11"/>
  <c r="L29" i="11"/>
  <c r="Q28" i="11"/>
  <c r="Q29" i="11" l="1"/>
  <c r="L30" i="11"/>
  <c r="M30" i="11"/>
  <c r="P29" i="11"/>
  <c r="P30" i="11" l="1"/>
  <c r="M31" i="11"/>
  <c r="L31" i="11"/>
  <c r="Q30" i="11"/>
  <c r="L32" i="11" l="1"/>
  <c r="Q31" i="11"/>
  <c r="M32" i="11"/>
  <c r="P31" i="11"/>
  <c r="M33" i="11" l="1"/>
  <c r="P33" i="11" s="1"/>
  <c r="P32" i="11"/>
  <c r="Q32" i="11"/>
  <c r="L33" i="11"/>
  <c r="Q33" i="11" l="1"/>
</calcChain>
</file>

<file path=xl/sharedStrings.xml><?xml version="1.0" encoding="utf-8"?>
<sst xmlns="http://schemas.openxmlformats.org/spreadsheetml/2006/main" count="194" uniqueCount="22">
  <si>
    <t>Bank Account</t>
  </si>
  <si>
    <t>Comparison Date</t>
  </si>
  <si>
    <t>Difference</t>
  </si>
  <si>
    <t>Manual Entries</t>
  </si>
  <si>
    <t xml:space="preserve">Sum of Manual </t>
  </si>
  <si>
    <t>Sum of Deleted Entries</t>
  </si>
  <si>
    <t>Bank Account Entries</t>
  </si>
  <si>
    <t>End of Previous Month Balance:</t>
  </si>
  <si>
    <t>Bank Balance</t>
  </si>
  <si>
    <t>Actual RSTB</t>
  </si>
  <si>
    <t>Totals</t>
  </si>
  <si>
    <t>End of Previous Month AgentOS balance</t>
  </si>
  <si>
    <t>End of July 3rd Balance:</t>
  </si>
  <si>
    <t>End of Month AgentOS balance</t>
  </si>
  <si>
    <t>End of previous Month AgentOS balance</t>
  </si>
  <si>
    <t>AgentOS</t>
  </si>
  <si>
    <t>AgentOS Entries exc deleted</t>
  </si>
  <si>
    <t>AgentOS Should be</t>
  </si>
  <si>
    <t>Difference (AgentOS and Should Be)</t>
  </si>
  <si>
    <t>Difference (Bank and RSTB)</t>
  </si>
  <si>
    <t>Difference Bank and agentos</t>
  </si>
  <si>
    <t>Calmony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</si>
</sst>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A7A7A"/>
      </patternFill>
    </fill>
    <fill>
      <patternFill patternType="solid">
        <fgColor rgb="FFFFFF00"/>
        <bgColor indexed="64"/>
      </patternFill>
    </fill>
    <fill>
      <patternFill patternType="solid">
        <fgColor rgb="FFDFDFDF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34" borderId="0" xfId="0" applyNumberFormat="1" applyFill="1"/>
    <xf numFmtId="0" fontId="18" fillId="33" borderId="0" xfId="0" applyFont="1" applyFill="1"/>
    <xf numFmtId="4" fontId="0" fillId="0" borderId="0" xfId="0" applyNumberFormat="1"/>
    <xf numFmtId="4" fontId="0" fillId="0" borderId="0" xfId="0" applyNumberFormat="1" applyAlignment="1">
      <alignment wrapText="1"/>
    </xf>
    <xf numFmtId="16" fontId="0" fillId="0" borderId="0" xfId="0" applyNumberFormat="1"/>
    <xf numFmtId="0" fontId="19" fillId="35" borderId="0" xfId="0" applyFont="1" applyFill="1"/>
    <xf numFmtId="4" fontId="19" fillId="0" borderId="0" xfId="0" applyNumberFormat="1" applyFont="1"/>
    <xf numFmtId="14" fontId="18" fillId="33" borderId="0" xfId="0" applyNumberFormat="1" applyFont="1" applyFill="1"/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2"/>
  <sheetViews>
    <sheetView zoomScaleNormal="100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55.7109375" bestFit="1" customWidth="1"/>
    <col min="2" max="2" width="98.7109375" bestFit="1" customWidth="1"/>
    <col min="3" max="3" width="100.7109375" bestFit="1" customWidth="1"/>
    <col min="4" max="4" width="93.7109375" bestFit="1" customWidth="1"/>
    <col min="5" max="5" width="75.7109375" bestFit="1" customWidth="1"/>
    <col min="6" max="6" width="77.7109375" bestFit="1" customWidth="1"/>
    <col min="7" max="7" width="18.7109375" bestFit="1" customWidth="1"/>
    <col min="8" max="8" width="47.7109375" bestFit="1" customWidth="1"/>
    <col min="9" max="9" width="176.7109375" bestFit="1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6"/>
      <c r="I1" s="6"/>
    </row>
    <row r="2" spans="1:9" x14ac:dyDescent="0.25">
      <c r="A2" s="1"/>
    </row>
    <row r="3" spans="1:9" x14ac:dyDescent="0.25">
      <c r="A3" s="1"/>
    </row>
    <row r="4" spans="1:9" x14ac:dyDescent="0.25">
      <c r="A4" s="1"/>
    </row>
    <row r="5" spans="1:9" x14ac:dyDescent="0.25">
      <c r="A5" s="1"/>
    </row>
    <row r="6" spans="1:9" x14ac:dyDescent="0.25">
      <c r="A6" s="1"/>
    </row>
    <row r="7" spans="1:9" x14ac:dyDescent="0.25">
      <c r="A7" s="1"/>
    </row>
    <row r="8" spans="1:9" x14ac:dyDescent="0.25">
      <c r="A8" s="1"/>
    </row>
    <row r="9" spans="1:9" x14ac:dyDescent="0.25">
      <c r="A9" s="1"/>
    </row>
    <row r="10" spans="1:9" x14ac:dyDescent="0.25">
      <c r="A10" s="1"/>
    </row>
    <row r="11" spans="1:9" x14ac:dyDescent="0.25">
      <c r="A11" s="1"/>
    </row>
    <row r="12" spans="1:9" x14ac:dyDescent="0.25">
      <c r="A12" s="1"/>
    </row>
    <row r="13" spans="1:9" x14ac:dyDescent="0.25">
      <c r="A13" s="1"/>
    </row>
    <row r="14" spans="1:9" x14ac:dyDescent="0.25">
      <c r="A14" s="1"/>
    </row>
    <row r="15" spans="1:9" x14ac:dyDescent="0.25">
      <c r="A15" s="1"/>
    </row>
    <row r="16" spans="1:9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9" x14ac:dyDescent="0.25">
      <c r="A961" s="1"/>
    </row>
    <row r="962" spans="1:9" x14ac:dyDescent="0.25">
      <c r="A962" s="1"/>
    </row>
    <row r="963" spans="1:9" x14ac:dyDescent="0.25">
      <c r="A963" s="1"/>
    </row>
    <row r="964" spans="1:9" x14ac:dyDescent="0.25">
      <c r="A964" s="1"/>
    </row>
    <row r="965" spans="1:9" x14ac:dyDescent="0.25">
      <c r="A965" s="1"/>
    </row>
    <row r="966" spans="1:9" x14ac:dyDescent="0.25">
      <c r="A966" s="1"/>
    </row>
    <row r="967" spans="1:9" x14ac:dyDescent="0.25">
      <c r="A967" s="1"/>
    </row>
    <row r="968" spans="1:9" x14ac:dyDescent="0.25">
      <c r="A968" s="1"/>
    </row>
    <row r="969" spans="1:9" x14ac:dyDescent="0.25">
      <c r="A969" s="1"/>
    </row>
    <row r="970" spans="1:9" x14ac:dyDescent="0.25">
      <c r="A970" s="1"/>
    </row>
    <row r="971" spans="1:9" x14ac:dyDescent="0.25">
      <c r="A971" s="1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workbookViewId="0">
      <pane ySplit="2" topLeftCell="A3" activePane="bottomLeft" state="frozen"/>
      <selection pane="bottomLeft" activeCell="N3" sqref="N3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2.7109375" bestFit="1" customWidth="1"/>
    <col min="4" max="4" width="13.5703125" bestFit="1" customWidth="1"/>
    <col min="5" max="5" width="13.5703125" customWidth="1"/>
    <col min="6" max="6" width="14.85546875" bestFit="1" customWidth="1"/>
    <col min="7" max="7" width="14.28515625" bestFit="1" customWidth="1"/>
    <col min="8" max="8" width="14.7109375" bestFit="1" customWidth="1"/>
    <col min="9" max="9" width="13.28515625" customWidth="1"/>
    <col min="10" max="10" width="13.5703125" customWidth="1"/>
    <col min="11" max="11" width="12.5703125" bestFit="1" customWidth="1"/>
    <col min="12" max="12" width="16" bestFit="1" customWidth="1"/>
    <col min="13" max="13" width="12.7109375" customWidth="1"/>
    <col min="15" max="15" width="12.7109375" style="2" bestFit="1" customWidth="1"/>
    <col min="16" max="16" width="25.5703125" style="2" bestFit="1" customWidth="1"/>
  </cols>
  <sheetData>
    <row r="1" spans="1:16" x14ac:dyDescent="0.25">
      <c r="A1" t="s">
        <v>12</v>
      </c>
      <c r="C1">
        <f>June!L32</f>
        <v>0</v>
      </c>
      <c r="F1" t="s">
        <v>11</v>
      </c>
    </row>
    <row r="2" spans="1:16" s="3" customFormat="1" ht="55.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21</v>
      </c>
      <c r="F2" s="3" t="s">
        <v>5</v>
      </c>
      <c r="G2" s="3" t="s">
        <v>3</v>
      </c>
      <c r="H2" s="3" t="s">
        <v>4</v>
      </c>
      <c r="I2" s="3" t="s">
        <v>6</v>
      </c>
      <c r="J2" s="3" t="s">
        <v>16</v>
      </c>
      <c r="K2" s="3" t="s">
        <v>8</v>
      </c>
      <c r="L2" s="3" t="s">
        <v>17</v>
      </c>
      <c r="M2" s="3" t="s">
        <v>2</v>
      </c>
      <c r="N2" s="3" t="s">
        <v>9</v>
      </c>
      <c r="O2" s="4" t="s">
        <v>18</v>
      </c>
      <c r="P2" s="4" t="s">
        <v>19</v>
      </c>
    </row>
    <row r="3" spans="1:16" x14ac:dyDescent="0.25">
      <c r="A3" s="1">
        <f>June!A32+1</f>
        <v>45474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SUMIFS(AgentOSUploads!I:I,AgentOSUploads!C:C,"Deleted",AgentOSUploads!A:A,A3)</f>
        <v>0</v>
      </c>
      <c r="F3" s="2">
        <f>SUMIFS(AgentOSUploads!I:I,AgentOSUploads!C:C,"Deleted",AgentOSUploads!A:A,A3)</f>
        <v>0</v>
      </c>
      <c r="G3">
        <f>SUMIFS(AgentOSUploads!I:I,AgentOSUploads!C:C,"&lt;&gt;Deleted",AgentOSUploads!A:A,A3,AgentOSUploads!K:K,"&gt; ")</f>
        <v>0</v>
      </c>
      <c r="H3" s="2">
        <f>SUMIFS(AgentOSUploads!I:I,AgentOSUploads!C:C,"&lt;&gt;Deleted",AgentOSUploads!A:A,A3,AgentOSUploads!K:K,"&gt; ")</f>
        <v>0</v>
      </c>
      <c r="I3">
        <f>COUNTIF('Bank Statements'!$A:$A,A3)</f>
        <v>0</v>
      </c>
      <c r="J3">
        <f>COUNTIFS(AgentOSUploads!A:A,A3,AgentOSUploads!C:C,"&lt;&gt;Deleted")</f>
        <v>0</v>
      </c>
      <c r="K3" s="2">
        <f>C1+B3</f>
        <v>0</v>
      </c>
      <c r="L3" s="2">
        <f>June!M32+July!C3+E3</f>
        <v>0</v>
      </c>
      <c r="M3" s="2">
        <f>L3-K3</f>
        <v>0</v>
      </c>
      <c r="O3" s="2">
        <f>L3-N3</f>
        <v>0</v>
      </c>
      <c r="P3" s="2">
        <f>K3-N3</f>
        <v>0</v>
      </c>
    </row>
    <row r="4" spans="1:16" x14ac:dyDescent="0.25">
      <c r="A4" s="1">
        <f>A3+1</f>
        <v>45475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2" si="0">B4-C4</f>
        <v>0</v>
      </c>
      <c r="E4" s="2">
        <f>SUMIFS(AgentOSUploads!I:I,AgentOSUploads!C:C,"Deleted",AgentOSUploads!A:A,A4)</f>
        <v>0</v>
      </c>
      <c r="F4" s="2">
        <f>SUMIFS(AgentOSUploads!I:I,AgentOSUploads!C:C,"Deleted",AgentOSUploads!A:A,A4)</f>
        <v>0</v>
      </c>
      <c r="G4">
        <f>SUMIFS(AgentOSUploads!I:I,AgentOSUploads!C:C,"&lt;&gt;Deleted",AgentOSUploads!A:A,A4,AgentOSUploads!K:K,"&gt; ")</f>
        <v>0</v>
      </c>
      <c r="H4" s="2">
        <f>SUMIFS(AgentOSUploads!I:I,AgentOSUploads!C:C,"&lt;&gt;Deleted",AgentOSUploads!A:A,A4,AgentOSUploads!K:K,"&gt; ")</f>
        <v>0</v>
      </c>
      <c r="I4">
        <f>COUNTIF('Bank Statements'!$A:$A,A4)</f>
        <v>0</v>
      </c>
      <c r="J4">
        <f>COUNTIFS(AgentOSUploads!A:A,A4,AgentOSUploads!C:C,"&lt;&gt;Deleted")</f>
        <v>0</v>
      </c>
      <c r="K4" s="2">
        <f t="shared" ref="K4:K33" si="1">K3+B4</f>
        <v>0</v>
      </c>
      <c r="L4" s="2">
        <f>L3+C4+E4</f>
        <v>0</v>
      </c>
      <c r="M4" s="2">
        <f t="shared" ref="M4:M32" si="2">L4-K4</f>
        <v>0</v>
      </c>
      <c r="O4" s="2">
        <f t="shared" ref="O4:O32" si="3">L4-N4</f>
        <v>0</v>
      </c>
      <c r="P4" s="2">
        <f t="shared" ref="P4:P32" si="4">K4-N4</f>
        <v>0</v>
      </c>
    </row>
    <row r="5" spans="1:16" x14ac:dyDescent="0.25">
      <c r="A5" s="1">
        <f t="shared" ref="A5:A33" si="5">A4+1</f>
        <v>45476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SUMIFS(AgentOSUploads!I:I,AgentOSUploads!C:C,"Deleted",AgentOSUploads!A:A,A5)</f>
        <v>0</v>
      </c>
      <c r="F5" s="2">
        <f>SUMIFS(AgentOSUploads!I:I,AgentOSUploads!C:C,"Deleted",AgentOSUploads!A:A,A5)</f>
        <v>0</v>
      </c>
      <c r="G5">
        <f>SUMIFS(AgentOSUploads!I:I,AgentOSUploads!C:C,"&lt;&gt;Deleted",AgentOSUploads!A:A,A5,AgentOSUploads!K:K,"&gt; ")</f>
        <v>0</v>
      </c>
      <c r="H5" s="2">
        <f>SUMIFS(AgentOSUploads!I:I,AgentOSUploads!C:C,"&lt;&gt;Deleted",AgentOSUploads!A:A,A5,AgentOSUploads!K:K,"&gt; ")</f>
        <v>0</v>
      </c>
      <c r="I5">
        <f>COUNTIF('Bank Statements'!$A:$A,A5)</f>
        <v>0</v>
      </c>
      <c r="J5">
        <f>COUNTIFS(AgentOSUploads!A:A,A5,AgentOSUploads!C:C,"&lt;&gt;Deleted")</f>
        <v>0</v>
      </c>
      <c r="K5" s="2">
        <f t="shared" si="1"/>
        <v>0</v>
      </c>
      <c r="L5" s="2">
        <f t="shared" ref="L5:L33" si="6">L4+C5+E5</f>
        <v>0</v>
      </c>
      <c r="M5" s="2">
        <f t="shared" si="2"/>
        <v>0</v>
      </c>
      <c r="O5" s="2">
        <f t="shared" si="3"/>
        <v>0</v>
      </c>
      <c r="P5" s="2">
        <f t="shared" si="4"/>
        <v>0</v>
      </c>
    </row>
    <row r="6" spans="1:16" x14ac:dyDescent="0.25">
      <c r="A6" s="1">
        <f t="shared" si="5"/>
        <v>45477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SUMIFS(AgentOSUploads!I:I,AgentOSUploads!C:C,"Deleted",AgentOSUploads!A:A,A6)</f>
        <v>0</v>
      </c>
      <c r="F6" s="2">
        <f>SUMIFS(AgentOSUploads!I:I,AgentOSUploads!C:C,"Deleted",AgentOSUploads!A:A,A6)</f>
        <v>0</v>
      </c>
      <c r="G6">
        <f>SUMIFS(AgentOSUploads!I:I,AgentOSUploads!C:C,"&lt;&gt;Deleted",AgentOSUploads!A:A,A6,AgentOSUploads!K:K,"&gt; ")</f>
        <v>0</v>
      </c>
      <c r="H6" s="2">
        <f>SUMIFS(AgentOSUploads!I:I,AgentOSUploads!C:C,"&lt;&gt;Deleted",AgentOSUploads!A:A,A6,AgentOSUploads!K:K,"&gt; ")</f>
        <v>0</v>
      </c>
      <c r="I6">
        <f>COUNTIF('Bank Statements'!$A:$A,A6)</f>
        <v>0</v>
      </c>
      <c r="J6">
        <f>COUNTIFS(AgentOSUploads!A:A,A6,AgentOSUploads!C:C,"&lt;&gt;Deleted")</f>
        <v>0</v>
      </c>
      <c r="K6" s="2">
        <f t="shared" si="1"/>
        <v>0</v>
      </c>
      <c r="L6" s="2">
        <f t="shared" si="6"/>
        <v>0</v>
      </c>
      <c r="M6" s="2">
        <f t="shared" si="2"/>
        <v>0</v>
      </c>
      <c r="O6" s="2">
        <f t="shared" si="3"/>
        <v>0</v>
      </c>
      <c r="P6" s="2">
        <f t="shared" si="4"/>
        <v>0</v>
      </c>
    </row>
    <row r="7" spans="1:16" x14ac:dyDescent="0.25">
      <c r="A7" s="1">
        <f t="shared" si="5"/>
        <v>45478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SUMIFS(AgentOSUploads!I:I,AgentOSUploads!C:C,"Deleted",AgentOSUploads!A:A,A7)</f>
        <v>0</v>
      </c>
      <c r="F7" s="2">
        <f>SUMIFS(AgentOSUploads!I:I,AgentOSUploads!C:C,"Deleted",AgentOSUploads!A:A,A7)</f>
        <v>0</v>
      </c>
      <c r="G7">
        <f>SUMIFS(AgentOSUploads!I:I,AgentOSUploads!C:C,"&lt;&gt;Deleted",AgentOSUploads!A:A,A7,AgentOSUploads!K:K,"&gt; ")</f>
        <v>0</v>
      </c>
      <c r="H7" s="2">
        <f>SUMIFS(AgentOSUploads!I:I,AgentOSUploads!C:C,"&lt;&gt;Deleted",AgentOSUploads!A:A,A7,AgentOSUploads!K:K,"&gt; ")</f>
        <v>0</v>
      </c>
      <c r="I7">
        <f>COUNTIF('Bank Statements'!$A:$A,A7)</f>
        <v>0</v>
      </c>
      <c r="J7">
        <f>COUNTIFS(AgentOSUploads!A:A,A7,AgentOSUploads!C:C,"&lt;&gt;Deleted")</f>
        <v>0</v>
      </c>
      <c r="K7" s="2">
        <f t="shared" si="1"/>
        <v>0</v>
      </c>
      <c r="L7" s="2">
        <f t="shared" si="6"/>
        <v>0</v>
      </c>
      <c r="M7" s="2">
        <f t="shared" si="2"/>
        <v>0</v>
      </c>
      <c r="O7" s="2">
        <f t="shared" si="3"/>
        <v>0</v>
      </c>
      <c r="P7" s="2">
        <f t="shared" si="4"/>
        <v>0</v>
      </c>
    </row>
    <row r="8" spans="1:16" x14ac:dyDescent="0.25">
      <c r="A8" s="1">
        <f t="shared" si="5"/>
        <v>45479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SUMIFS(AgentOSUploads!I:I,AgentOSUploads!C:C,"Deleted",AgentOSUploads!A:A,A8)</f>
        <v>0</v>
      </c>
      <c r="F8" s="2">
        <f>SUMIFS(AgentOSUploads!I:I,AgentOSUploads!C:C,"Deleted",AgentOSUploads!A:A,A8)</f>
        <v>0</v>
      </c>
      <c r="G8">
        <f>SUMIFS(AgentOSUploads!I:I,AgentOSUploads!C:C,"&lt;&gt;Deleted",AgentOSUploads!A:A,A8,AgentOSUploads!K:K,"&gt; ")</f>
        <v>0</v>
      </c>
      <c r="H8" s="2">
        <f>SUMIFS(AgentOSUploads!I:I,AgentOSUploads!C:C,"&lt;&gt;Deleted",AgentOSUploads!A:A,A8,AgentOSUploads!K:K,"&gt; ")</f>
        <v>0</v>
      </c>
      <c r="I8">
        <f>COUNTIF('Bank Statements'!$A:$A,A8)</f>
        <v>0</v>
      </c>
      <c r="J8">
        <f>COUNTIFS(AgentOSUploads!A:A,A8,AgentOSUploads!C:C,"&lt;&gt;Deleted")</f>
        <v>0</v>
      </c>
      <c r="K8" s="2">
        <f t="shared" si="1"/>
        <v>0</v>
      </c>
      <c r="L8" s="2">
        <f t="shared" si="6"/>
        <v>0</v>
      </c>
      <c r="M8" s="2">
        <f t="shared" si="2"/>
        <v>0</v>
      </c>
      <c r="O8" s="2">
        <f t="shared" si="3"/>
        <v>0</v>
      </c>
      <c r="P8" s="2">
        <f t="shared" si="4"/>
        <v>0</v>
      </c>
    </row>
    <row r="9" spans="1:16" x14ac:dyDescent="0.25">
      <c r="A9" s="1">
        <f t="shared" si="5"/>
        <v>45480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SUMIFS(AgentOSUploads!I:I,AgentOSUploads!C:C,"Deleted",AgentOSUploads!A:A,A9)</f>
        <v>0</v>
      </c>
      <c r="F9" s="2">
        <f>SUMIFS(AgentOSUploads!I:I,AgentOSUploads!C:C,"Deleted",AgentOSUploads!A:A,A9)</f>
        <v>0</v>
      </c>
      <c r="G9">
        <f>SUMIFS(AgentOSUploads!I:I,AgentOSUploads!C:C,"&lt;&gt;Deleted",AgentOSUploads!A:A,A9,AgentOSUploads!K:K,"&gt; ")</f>
        <v>0</v>
      </c>
      <c r="H9" s="2">
        <f>SUMIFS(AgentOSUploads!I:I,AgentOSUploads!C:C,"&lt;&gt;Deleted",AgentOSUploads!A:A,A9,AgentOSUploads!K:K,"&gt; ")</f>
        <v>0</v>
      </c>
      <c r="I9">
        <f>COUNTIF('Bank Statements'!$A:$A,A9)</f>
        <v>0</v>
      </c>
      <c r="J9">
        <f>COUNTIFS(AgentOSUploads!A:A,A9,AgentOSUploads!C:C,"&lt;&gt;Deleted")</f>
        <v>0</v>
      </c>
      <c r="K9" s="2">
        <f t="shared" si="1"/>
        <v>0</v>
      </c>
      <c r="L9" s="2">
        <f t="shared" si="6"/>
        <v>0</v>
      </c>
      <c r="M9" s="2">
        <f t="shared" si="2"/>
        <v>0</v>
      </c>
      <c r="O9" s="2">
        <f t="shared" si="3"/>
        <v>0</v>
      </c>
      <c r="P9" s="2">
        <f t="shared" si="4"/>
        <v>0</v>
      </c>
    </row>
    <row r="10" spans="1:16" x14ac:dyDescent="0.25">
      <c r="A10" s="1">
        <f t="shared" si="5"/>
        <v>45481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SUMIFS(AgentOSUploads!I:I,AgentOSUploads!C:C,"Deleted",AgentOSUploads!A:A,A10)</f>
        <v>0</v>
      </c>
      <c r="F10" s="2">
        <f>SUMIFS(AgentOSUploads!I:I,AgentOSUploads!C:C,"Deleted",AgentOSUploads!A:A,A10)</f>
        <v>0</v>
      </c>
      <c r="G10">
        <f>SUMIFS(AgentOSUploads!I:I,AgentOSUploads!C:C,"&lt;&gt;Deleted",AgentOSUploads!A:A,A10,AgentOSUploads!K:K,"&gt; ")</f>
        <v>0</v>
      </c>
      <c r="H10" s="2">
        <f>SUMIFS(AgentOSUploads!I:I,AgentOSUploads!C:C,"&lt;&gt;Deleted",AgentOSUploads!A:A,A10,AgentOSUploads!K:K,"&gt; ")</f>
        <v>0</v>
      </c>
      <c r="I10">
        <f>COUNTIF('Bank Statements'!$A:$A,A10)</f>
        <v>0</v>
      </c>
      <c r="J10">
        <f>COUNTIFS(AgentOSUploads!A:A,A10,AgentOSUploads!C:C,"&lt;&gt;Deleted")</f>
        <v>0</v>
      </c>
      <c r="K10" s="2">
        <f t="shared" si="1"/>
        <v>0</v>
      </c>
      <c r="L10" s="2">
        <f t="shared" si="6"/>
        <v>0</v>
      </c>
      <c r="M10" s="2">
        <f t="shared" si="2"/>
        <v>0</v>
      </c>
      <c r="O10" s="2">
        <f t="shared" si="3"/>
        <v>0</v>
      </c>
      <c r="P10" s="2">
        <f t="shared" si="4"/>
        <v>0</v>
      </c>
    </row>
    <row r="11" spans="1:16" x14ac:dyDescent="0.25">
      <c r="A11" s="1">
        <f t="shared" si="5"/>
        <v>45482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SUMIFS(AgentOSUploads!I:I,AgentOSUploads!C:C,"Deleted",AgentOSUploads!A:A,A11)</f>
        <v>0</v>
      </c>
      <c r="F11" s="2">
        <f>SUMIFS(AgentOSUploads!I:I,AgentOSUploads!C:C,"Deleted",AgentOSUploads!A:A,A11)</f>
        <v>0</v>
      </c>
      <c r="G11">
        <f>SUMIFS(AgentOSUploads!I:I,AgentOSUploads!C:C,"&lt;&gt;Deleted",AgentOSUploads!A:A,A11,AgentOSUploads!K:K,"&gt; ")</f>
        <v>0</v>
      </c>
      <c r="H11" s="2">
        <f>SUMIFS(AgentOSUploads!I:I,AgentOSUploads!C:C,"&lt;&gt;Deleted",AgentOSUploads!A:A,A11,AgentOSUploads!K:K,"&gt; ")</f>
        <v>0</v>
      </c>
      <c r="I11">
        <f>COUNTIF('Bank Statements'!$A:$A,A11)</f>
        <v>0</v>
      </c>
      <c r="J11">
        <f>COUNTIFS(AgentOSUploads!A:A,A11,AgentOSUploads!C:C,"&lt;&gt;Deleted")</f>
        <v>0</v>
      </c>
      <c r="K11" s="2">
        <f t="shared" si="1"/>
        <v>0</v>
      </c>
      <c r="L11" s="2">
        <f t="shared" si="6"/>
        <v>0</v>
      </c>
      <c r="M11" s="2">
        <f t="shared" si="2"/>
        <v>0</v>
      </c>
      <c r="O11" s="2">
        <f t="shared" si="3"/>
        <v>0</v>
      </c>
      <c r="P11" s="2">
        <f t="shared" si="4"/>
        <v>0</v>
      </c>
    </row>
    <row r="12" spans="1:16" x14ac:dyDescent="0.25">
      <c r="A12" s="1">
        <f t="shared" si="5"/>
        <v>45483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SUMIFS(AgentOSUploads!I:I,AgentOSUploads!C:C,"Deleted",AgentOSUploads!A:A,A12)</f>
        <v>0</v>
      </c>
      <c r="F12" s="2">
        <f>SUMIFS(AgentOSUploads!I:I,AgentOSUploads!C:C,"Deleted",AgentOSUploads!A:A,A12)</f>
        <v>0</v>
      </c>
      <c r="G12">
        <f>SUMIFS(AgentOSUploads!I:I,AgentOSUploads!C:C,"&lt;&gt;Deleted",AgentOSUploads!A:A,A12,AgentOSUploads!K:K,"&gt; ")</f>
        <v>0</v>
      </c>
      <c r="H12" s="2">
        <f>SUMIFS(AgentOSUploads!I:I,AgentOSUploads!C:C,"&lt;&gt;Deleted",AgentOSUploads!A:A,A12,AgentOSUploads!K:K,"&gt; ")</f>
        <v>0</v>
      </c>
      <c r="I12">
        <f>COUNTIF('Bank Statements'!$A:$A,A12)</f>
        <v>0</v>
      </c>
      <c r="J12">
        <f>COUNTIFS(AgentOSUploads!A:A,A12,AgentOSUploads!C:C,"&lt;&gt;Deleted")</f>
        <v>0</v>
      </c>
      <c r="K12" s="2">
        <f t="shared" si="1"/>
        <v>0</v>
      </c>
      <c r="L12" s="2">
        <f t="shared" si="6"/>
        <v>0</v>
      </c>
      <c r="M12" s="2">
        <f t="shared" si="2"/>
        <v>0</v>
      </c>
      <c r="O12" s="2">
        <f t="shared" si="3"/>
        <v>0</v>
      </c>
      <c r="P12" s="2">
        <f t="shared" si="4"/>
        <v>0</v>
      </c>
    </row>
    <row r="13" spans="1:16" x14ac:dyDescent="0.25">
      <c r="A13" s="1">
        <f t="shared" si="5"/>
        <v>45484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SUMIFS(AgentOSUploads!I:I,AgentOSUploads!C:C,"Deleted",AgentOSUploads!A:A,A13)</f>
        <v>0</v>
      </c>
      <c r="F13" s="2">
        <f>SUMIFS(AgentOSUploads!I:I,AgentOSUploads!C:C,"Deleted",AgentOSUploads!A:A,A13)</f>
        <v>0</v>
      </c>
      <c r="G13">
        <f>SUMIFS(AgentOSUploads!I:I,AgentOSUploads!C:C,"&lt;&gt;Deleted",AgentOSUploads!A:A,A13,AgentOSUploads!K:K,"&gt; ")</f>
        <v>0</v>
      </c>
      <c r="H13" s="2">
        <f>SUMIFS(AgentOSUploads!I:I,AgentOSUploads!C:C,"&lt;&gt;Deleted",AgentOSUploads!A:A,A13,AgentOSUploads!K:K,"&gt; ")</f>
        <v>0</v>
      </c>
      <c r="I13">
        <f>COUNTIF('Bank Statements'!$A:$A,A13)</f>
        <v>0</v>
      </c>
      <c r="J13">
        <f>COUNTIFS(AgentOSUploads!A:A,A13,AgentOSUploads!C:C,"&lt;&gt;Deleted")</f>
        <v>0</v>
      </c>
      <c r="K13" s="2">
        <f t="shared" si="1"/>
        <v>0</v>
      </c>
      <c r="L13" s="2">
        <f t="shared" si="6"/>
        <v>0</v>
      </c>
      <c r="M13" s="2">
        <f t="shared" si="2"/>
        <v>0</v>
      </c>
      <c r="O13" s="2">
        <f t="shared" si="3"/>
        <v>0</v>
      </c>
      <c r="P13" s="2">
        <f t="shared" si="4"/>
        <v>0</v>
      </c>
    </row>
    <row r="14" spans="1:16" x14ac:dyDescent="0.25">
      <c r="A14" s="1">
        <f t="shared" si="5"/>
        <v>45485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SUMIFS(AgentOSUploads!I:I,AgentOSUploads!C:C,"Deleted",AgentOSUploads!A:A,A14)</f>
        <v>0</v>
      </c>
      <c r="F14" s="2">
        <f>SUMIFS(AgentOSUploads!I:I,AgentOSUploads!C:C,"Deleted",AgentOSUploads!A:A,A14)</f>
        <v>0</v>
      </c>
      <c r="G14">
        <f>SUMIFS(AgentOSUploads!I:I,AgentOSUploads!C:C,"&lt;&gt;Deleted",AgentOSUploads!A:A,A14,AgentOSUploads!K:K,"&gt; ")</f>
        <v>0</v>
      </c>
      <c r="H14" s="2">
        <f>SUMIFS(AgentOSUploads!I:I,AgentOSUploads!C:C,"&lt;&gt;Deleted",AgentOSUploads!A:A,A14,AgentOSUploads!K:K,"&gt; ")</f>
        <v>0</v>
      </c>
      <c r="I14">
        <f>COUNTIF('Bank Statements'!$A:$A,A14)</f>
        <v>0</v>
      </c>
      <c r="J14">
        <f>COUNTIFS(AgentOSUploads!A:A,A14,AgentOSUploads!C:C,"&lt;&gt;Deleted")</f>
        <v>0</v>
      </c>
      <c r="K14" s="2">
        <f t="shared" si="1"/>
        <v>0</v>
      </c>
      <c r="L14" s="2">
        <f t="shared" si="6"/>
        <v>0</v>
      </c>
      <c r="M14" s="2">
        <f t="shared" si="2"/>
        <v>0</v>
      </c>
      <c r="O14" s="2">
        <f t="shared" si="3"/>
        <v>0</v>
      </c>
      <c r="P14" s="2">
        <f t="shared" si="4"/>
        <v>0</v>
      </c>
    </row>
    <row r="15" spans="1:16" x14ac:dyDescent="0.25">
      <c r="A15" s="1">
        <f t="shared" si="5"/>
        <v>45486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SUMIFS(AgentOSUploads!I:I,AgentOSUploads!C:C,"Deleted",AgentOSUploads!A:A,A15)</f>
        <v>0</v>
      </c>
      <c r="F15" s="2">
        <f>SUMIFS(AgentOSUploads!I:I,AgentOSUploads!C:C,"Deleted",AgentOSUploads!A:A,A15)</f>
        <v>0</v>
      </c>
      <c r="G15">
        <f>SUMIFS(AgentOSUploads!I:I,AgentOSUploads!C:C,"&lt;&gt;Deleted",AgentOSUploads!A:A,A15,AgentOSUploads!K:K,"&gt; ")</f>
        <v>0</v>
      </c>
      <c r="H15" s="2">
        <f>SUMIFS(AgentOSUploads!I:I,AgentOSUploads!C:C,"&lt;&gt;Deleted",AgentOSUploads!A:A,A15,AgentOSUploads!K:K,"&gt; ")</f>
        <v>0</v>
      </c>
      <c r="I15">
        <f>COUNTIF('Bank Statements'!$A:$A,A15)</f>
        <v>0</v>
      </c>
      <c r="J15">
        <f>COUNTIFS(AgentOSUploads!A:A,A15,AgentOSUploads!C:C,"&lt;&gt;Deleted")</f>
        <v>0</v>
      </c>
      <c r="K15" s="2">
        <f t="shared" si="1"/>
        <v>0</v>
      </c>
      <c r="L15" s="2">
        <f t="shared" si="6"/>
        <v>0</v>
      </c>
      <c r="M15" s="2">
        <f t="shared" si="2"/>
        <v>0</v>
      </c>
      <c r="O15" s="2">
        <f t="shared" si="3"/>
        <v>0</v>
      </c>
      <c r="P15" s="2">
        <f t="shared" si="4"/>
        <v>0</v>
      </c>
    </row>
    <row r="16" spans="1:16" x14ac:dyDescent="0.25">
      <c r="A16" s="1">
        <f t="shared" si="5"/>
        <v>45487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SUMIFS(AgentOSUploads!I:I,AgentOSUploads!C:C,"Deleted",AgentOSUploads!A:A,A16)</f>
        <v>0</v>
      </c>
      <c r="F16" s="2">
        <f>SUMIFS(AgentOSUploads!I:I,AgentOSUploads!C:C,"Deleted",AgentOSUploads!A:A,A16)</f>
        <v>0</v>
      </c>
      <c r="G16">
        <f>SUMIFS(AgentOSUploads!I:I,AgentOSUploads!C:C,"&lt;&gt;Deleted",AgentOSUploads!A:A,A16,AgentOSUploads!K:K,"&gt; ")</f>
        <v>0</v>
      </c>
      <c r="H16" s="2">
        <f>SUMIFS(AgentOSUploads!I:I,AgentOSUploads!C:C,"&lt;&gt;Deleted",AgentOSUploads!A:A,A16,AgentOSUploads!K:K,"&gt; ")</f>
        <v>0</v>
      </c>
      <c r="I16">
        <f>COUNTIF('Bank Statements'!$A:$A,A16)</f>
        <v>0</v>
      </c>
      <c r="J16">
        <f>COUNTIFS(AgentOSUploads!A:A,A16,AgentOSUploads!C:C,"&lt;&gt;Deleted")</f>
        <v>0</v>
      </c>
      <c r="K16" s="2">
        <f t="shared" si="1"/>
        <v>0</v>
      </c>
      <c r="L16" s="2">
        <f t="shared" si="6"/>
        <v>0</v>
      </c>
      <c r="M16" s="2">
        <f t="shared" si="2"/>
        <v>0</v>
      </c>
      <c r="O16" s="2">
        <f t="shared" si="3"/>
        <v>0</v>
      </c>
      <c r="P16" s="2">
        <f t="shared" si="4"/>
        <v>0</v>
      </c>
    </row>
    <row r="17" spans="1:16" x14ac:dyDescent="0.25">
      <c r="A17" s="1">
        <f t="shared" si="5"/>
        <v>45488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SUMIFS(AgentOSUploads!I:I,AgentOSUploads!C:C,"Deleted",AgentOSUploads!A:A,A17)</f>
        <v>0</v>
      </c>
      <c r="F17" s="2">
        <f>SUMIFS(AgentOSUploads!I:I,AgentOSUploads!C:C,"Deleted",AgentOSUploads!A:A,A17)</f>
        <v>0</v>
      </c>
      <c r="G17">
        <f>SUMIFS(AgentOSUploads!I:I,AgentOSUploads!C:C,"&lt;&gt;Deleted",AgentOSUploads!A:A,A17,AgentOSUploads!K:K,"&gt; ")</f>
        <v>0</v>
      </c>
      <c r="H17" s="2">
        <f>SUMIFS(AgentOSUploads!I:I,AgentOSUploads!C:C,"&lt;&gt;Deleted",AgentOSUploads!A:A,A17,AgentOSUploads!K:K,"&gt; ")</f>
        <v>0</v>
      </c>
      <c r="I17">
        <f>COUNTIF('Bank Statements'!$A:$A,A17)</f>
        <v>0</v>
      </c>
      <c r="J17">
        <f>COUNTIFS(AgentOSUploads!A:A,A17,AgentOSUploads!C:C,"&lt;&gt;Deleted")</f>
        <v>0</v>
      </c>
      <c r="K17" s="2">
        <f t="shared" si="1"/>
        <v>0</v>
      </c>
      <c r="L17" s="2">
        <f t="shared" si="6"/>
        <v>0</v>
      </c>
      <c r="M17" s="2">
        <f t="shared" si="2"/>
        <v>0</v>
      </c>
      <c r="O17" s="2">
        <f t="shared" si="3"/>
        <v>0</v>
      </c>
      <c r="P17" s="2">
        <f t="shared" si="4"/>
        <v>0</v>
      </c>
    </row>
    <row r="18" spans="1:16" x14ac:dyDescent="0.25">
      <c r="A18" s="1">
        <f t="shared" si="5"/>
        <v>45489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SUMIFS(AgentOSUploads!I:I,AgentOSUploads!C:C,"Deleted",AgentOSUploads!A:A,A18)</f>
        <v>0</v>
      </c>
      <c r="F18" s="2">
        <f>SUMIFS(AgentOSUploads!I:I,AgentOSUploads!C:C,"Deleted",AgentOSUploads!A:A,A18)</f>
        <v>0</v>
      </c>
      <c r="G18">
        <f>SUMIFS(AgentOSUploads!I:I,AgentOSUploads!C:C,"&lt;&gt;Deleted",AgentOSUploads!A:A,A18,AgentOSUploads!K:K,"&gt; ")</f>
        <v>0</v>
      </c>
      <c r="H18" s="2">
        <f>SUMIFS(AgentOSUploads!I:I,AgentOSUploads!C:C,"&lt;&gt;Deleted",AgentOSUploads!A:A,A18,AgentOSUploads!K:K,"&gt; ")</f>
        <v>0</v>
      </c>
      <c r="I18">
        <f>COUNTIF('Bank Statements'!$A:$A,A18)</f>
        <v>0</v>
      </c>
      <c r="J18">
        <f>COUNTIFS(AgentOSUploads!A:A,A18,AgentOSUploads!C:C,"&lt;&gt;Deleted")</f>
        <v>0</v>
      </c>
      <c r="K18" s="2">
        <f t="shared" si="1"/>
        <v>0</v>
      </c>
      <c r="L18" s="2">
        <f t="shared" si="6"/>
        <v>0</v>
      </c>
      <c r="M18" s="2">
        <f t="shared" si="2"/>
        <v>0</v>
      </c>
      <c r="O18" s="2">
        <f t="shared" si="3"/>
        <v>0</v>
      </c>
      <c r="P18" s="2">
        <f t="shared" si="4"/>
        <v>0</v>
      </c>
    </row>
    <row r="19" spans="1:16" x14ac:dyDescent="0.25">
      <c r="A19" s="1">
        <f t="shared" si="5"/>
        <v>45490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SUMIFS(AgentOSUploads!I:I,AgentOSUploads!C:C,"Deleted",AgentOSUploads!A:A,A19)</f>
        <v>0</v>
      </c>
      <c r="F19" s="2">
        <f>SUMIFS(AgentOSUploads!I:I,AgentOSUploads!C:C,"Deleted",AgentOSUploads!A:A,A19)</f>
        <v>0</v>
      </c>
      <c r="G19">
        <f>SUMIFS(AgentOSUploads!I:I,AgentOSUploads!C:C,"&lt;&gt;Deleted",AgentOSUploads!A:A,A19,AgentOSUploads!K:K,"&gt; ")</f>
        <v>0</v>
      </c>
      <c r="H19" s="2">
        <f>SUMIFS(AgentOSUploads!I:I,AgentOSUploads!C:C,"&lt;&gt;Deleted",AgentOSUploads!A:A,A19,AgentOSUploads!K:K,"&gt; ")</f>
        <v>0</v>
      </c>
      <c r="I19">
        <f>COUNTIF('Bank Statements'!$A:$A,A19)</f>
        <v>0</v>
      </c>
      <c r="J19">
        <f>COUNTIFS(AgentOSUploads!A:A,A19,AgentOSUploads!C:C,"&lt;&gt;Deleted")</f>
        <v>0</v>
      </c>
      <c r="K19" s="2">
        <f t="shared" si="1"/>
        <v>0</v>
      </c>
      <c r="L19" s="2">
        <f t="shared" si="6"/>
        <v>0</v>
      </c>
      <c r="M19" s="2">
        <f t="shared" si="2"/>
        <v>0</v>
      </c>
      <c r="O19" s="2">
        <f t="shared" si="3"/>
        <v>0</v>
      </c>
      <c r="P19" s="2">
        <f t="shared" si="4"/>
        <v>0</v>
      </c>
    </row>
    <row r="20" spans="1:16" x14ac:dyDescent="0.25">
      <c r="A20" s="1">
        <f t="shared" si="5"/>
        <v>45491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SUMIFS(AgentOSUploads!I:I,AgentOSUploads!C:C,"Deleted",AgentOSUploads!A:A,A20)</f>
        <v>0</v>
      </c>
      <c r="F20" s="2">
        <f>SUMIFS(AgentOSUploads!I:I,AgentOSUploads!C:C,"Deleted",AgentOSUploads!A:A,A20)</f>
        <v>0</v>
      </c>
      <c r="G20">
        <f>SUMIFS(AgentOSUploads!I:I,AgentOSUploads!C:C,"&lt;&gt;Deleted",AgentOSUploads!A:A,A20,AgentOSUploads!K:K,"&gt; ")</f>
        <v>0</v>
      </c>
      <c r="H20" s="2">
        <f>SUMIFS(AgentOSUploads!I:I,AgentOSUploads!C:C,"&lt;&gt;Deleted",AgentOSUploads!A:A,A20,AgentOSUploads!K:K,"&gt; ")</f>
        <v>0</v>
      </c>
      <c r="I20">
        <f>COUNTIF('Bank Statements'!$A:$A,A20)</f>
        <v>0</v>
      </c>
      <c r="J20">
        <f>COUNTIFS(AgentOSUploads!A:A,A20,AgentOSUploads!C:C,"&lt;&gt;Deleted")</f>
        <v>0</v>
      </c>
      <c r="K20" s="2">
        <f t="shared" si="1"/>
        <v>0</v>
      </c>
      <c r="L20" s="2">
        <f t="shared" si="6"/>
        <v>0</v>
      </c>
      <c r="M20" s="2">
        <f t="shared" si="2"/>
        <v>0</v>
      </c>
      <c r="O20" s="2">
        <f t="shared" si="3"/>
        <v>0</v>
      </c>
      <c r="P20" s="2">
        <f t="shared" si="4"/>
        <v>0</v>
      </c>
    </row>
    <row r="21" spans="1:16" x14ac:dyDescent="0.25">
      <c r="A21" s="1">
        <f t="shared" si="5"/>
        <v>45492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SUMIFS(AgentOSUploads!I:I,AgentOSUploads!C:C,"Deleted",AgentOSUploads!A:A,A21)</f>
        <v>0</v>
      </c>
      <c r="F21" s="2">
        <f>SUMIFS(AgentOSUploads!I:I,AgentOSUploads!C:C,"Deleted",AgentOSUploads!A:A,A21)</f>
        <v>0</v>
      </c>
      <c r="G21">
        <f>SUMIFS(AgentOSUploads!I:I,AgentOSUploads!C:C,"&lt;&gt;Deleted",AgentOSUploads!A:A,A21,AgentOSUploads!K:K,"&gt; ")</f>
        <v>0</v>
      </c>
      <c r="H21" s="2">
        <f>SUMIFS(AgentOSUploads!I:I,AgentOSUploads!C:C,"&lt;&gt;Deleted",AgentOSUploads!A:A,A21,AgentOSUploads!K:K,"&gt; ")</f>
        <v>0</v>
      </c>
      <c r="I21">
        <f>COUNTIF('Bank Statements'!$A:$A,A21)</f>
        <v>0</v>
      </c>
      <c r="J21">
        <f>COUNTIFS(AgentOSUploads!A:A,A21,AgentOSUploads!C:C,"&lt;&gt;Deleted")</f>
        <v>0</v>
      </c>
      <c r="K21" s="2">
        <f t="shared" si="1"/>
        <v>0</v>
      </c>
      <c r="L21" s="2">
        <f t="shared" si="6"/>
        <v>0</v>
      </c>
      <c r="M21" s="2">
        <f t="shared" si="2"/>
        <v>0</v>
      </c>
      <c r="O21" s="2">
        <f t="shared" si="3"/>
        <v>0</v>
      </c>
      <c r="P21" s="2">
        <f t="shared" si="4"/>
        <v>0</v>
      </c>
    </row>
    <row r="22" spans="1:16" x14ac:dyDescent="0.25">
      <c r="A22" s="1">
        <f t="shared" si="5"/>
        <v>45493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SUMIFS(AgentOSUploads!I:I,AgentOSUploads!C:C,"Deleted",AgentOSUploads!A:A,A22)</f>
        <v>0</v>
      </c>
      <c r="F22" s="2">
        <f>SUMIFS(AgentOSUploads!I:I,AgentOSUploads!C:C,"Deleted",AgentOSUploads!A:A,A22)</f>
        <v>0</v>
      </c>
      <c r="G22">
        <f>SUMIFS(AgentOSUploads!I:I,AgentOSUploads!C:C,"&lt;&gt;Deleted",AgentOSUploads!A:A,A22,AgentOSUploads!K:K,"&gt; ")</f>
        <v>0</v>
      </c>
      <c r="H22" s="2">
        <f>SUMIFS(AgentOSUploads!I:I,AgentOSUploads!C:C,"&lt;&gt;Deleted",AgentOSUploads!A:A,A22,AgentOSUploads!K:K,"&gt; ")</f>
        <v>0</v>
      </c>
      <c r="I22">
        <f>COUNTIF('Bank Statements'!$A:$A,A22)</f>
        <v>0</v>
      </c>
      <c r="J22">
        <f>COUNTIFS(AgentOSUploads!A:A,A22,AgentOSUploads!C:C,"&lt;&gt;Deleted")</f>
        <v>0</v>
      </c>
      <c r="K22" s="2">
        <f t="shared" si="1"/>
        <v>0</v>
      </c>
      <c r="L22" s="2">
        <f t="shared" si="6"/>
        <v>0</v>
      </c>
      <c r="M22" s="2">
        <f t="shared" si="2"/>
        <v>0</v>
      </c>
      <c r="O22" s="2">
        <f t="shared" si="3"/>
        <v>0</v>
      </c>
      <c r="P22" s="2">
        <f t="shared" si="4"/>
        <v>0</v>
      </c>
    </row>
    <row r="23" spans="1:16" x14ac:dyDescent="0.25">
      <c r="A23" s="1">
        <f t="shared" si="5"/>
        <v>45494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SUMIFS(AgentOSUploads!I:I,AgentOSUploads!C:C,"Deleted",AgentOSUploads!A:A,A23)</f>
        <v>0</v>
      </c>
      <c r="F23" s="2">
        <f>SUMIFS(AgentOSUploads!I:I,AgentOSUploads!C:C,"Deleted",AgentOSUploads!A:A,A23)</f>
        <v>0</v>
      </c>
      <c r="G23">
        <f>SUMIFS(AgentOSUploads!I:I,AgentOSUploads!C:C,"&lt;&gt;Deleted",AgentOSUploads!A:A,A23,AgentOSUploads!K:K,"&gt; ")</f>
        <v>0</v>
      </c>
      <c r="H23" s="2">
        <f>SUMIFS(AgentOSUploads!I:I,AgentOSUploads!C:C,"&lt;&gt;Deleted",AgentOSUploads!A:A,A23,AgentOSUploads!K:K,"&gt; ")</f>
        <v>0</v>
      </c>
      <c r="I23">
        <f>COUNTIF('Bank Statements'!$A:$A,A23)</f>
        <v>0</v>
      </c>
      <c r="J23">
        <f>COUNTIFS(AgentOSUploads!A:A,A23,AgentOSUploads!C:C,"&lt;&gt;Deleted")</f>
        <v>0</v>
      </c>
      <c r="K23" s="2">
        <f t="shared" si="1"/>
        <v>0</v>
      </c>
      <c r="L23" s="2">
        <f t="shared" si="6"/>
        <v>0</v>
      </c>
      <c r="M23" s="2">
        <f t="shared" si="2"/>
        <v>0</v>
      </c>
      <c r="O23" s="2">
        <f t="shared" si="3"/>
        <v>0</v>
      </c>
      <c r="P23" s="2">
        <f t="shared" si="4"/>
        <v>0</v>
      </c>
    </row>
    <row r="24" spans="1:16" x14ac:dyDescent="0.25">
      <c r="A24" s="1">
        <f t="shared" si="5"/>
        <v>45495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SUMIFS(AgentOSUploads!I:I,AgentOSUploads!C:C,"Deleted",AgentOSUploads!A:A,A24)</f>
        <v>0</v>
      </c>
      <c r="F24" s="2">
        <f>SUMIFS(AgentOSUploads!I:I,AgentOSUploads!C:C,"Deleted",AgentOSUploads!A:A,A24)</f>
        <v>0</v>
      </c>
      <c r="G24">
        <f>SUMIFS(AgentOSUploads!I:I,AgentOSUploads!C:C,"&lt;&gt;Deleted",AgentOSUploads!A:A,A24,AgentOSUploads!K:K,"&gt; ")</f>
        <v>0</v>
      </c>
      <c r="H24" s="2">
        <f>SUMIFS(AgentOSUploads!I:I,AgentOSUploads!C:C,"&lt;&gt;Deleted",AgentOSUploads!A:A,A24,AgentOSUploads!K:K,"&gt; ")</f>
        <v>0</v>
      </c>
      <c r="I24">
        <f>COUNTIF('Bank Statements'!$A:$A,A24)</f>
        <v>0</v>
      </c>
      <c r="J24">
        <f>COUNTIFS(AgentOSUploads!A:A,A24,AgentOSUploads!C:C,"&lt;&gt;Deleted")</f>
        <v>0</v>
      </c>
      <c r="K24" s="2">
        <f t="shared" si="1"/>
        <v>0</v>
      </c>
      <c r="L24" s="2">
        <f t="shared" si="6"/>
        <v>0</v>
      </c>
      <c r="M24" s="2">
        <f t="shared" si="2"/>
        <v>0</v>
      </c>
      <c r="O24" s="2">
        <f t="shared" si="3"/>
        <v>0</v>
      </c>
      <c r="P24" s="2">
        <f t="shared" si="4"/>
        <v>0</v>
      </c>
    </row>
    <row r="25" spans="1:16" x14ac:dyDescent="0.25">
      <c r="A25" s="1">
        <f t="shared" si="5"/>
        <v>45496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SUMIFS(AgentOSUploads!I:I,AgentOSUploads!C:C,"Deleted",AgentOSUploads!A:A,A25)</f>
        <v>0</v>
      </c>
      <c r="F25" s="2">
        <f>SUMIFS(AgentOSUploads!I:I,AgentOSUploads!C:C,"Deleted",AgentOSUploads!A:A,A25)</f>
        <v>0</v>
      </c>
      <c r="G25">
        <f>SUMIFS(AgentOSUploads!I:I,AgentOSUploads!C:C,"&lt;&gt;Deleted",AgentOSUploads!A:A,A25,AgentOSUploads!K:K,"&gt; ")</f>
        <v>0</v>
      </c>
      <c r="H25" s="2">
        <f>SUMIFS(AgentOSUploads!I:I,AgentOSUploads!C:C,"&lt;&gt;Deleted",AgentOSUploads!A:A,A25,AgentOSUploads!K:K,"&gt; ")</f>
        <v>0</v>
      </c>
      <c r="I25">
        <f>COUNTIF('Bank Statements'!$A:$A,A25)</f>
        <v>0</v>
      </c>
      <c r="J25">
        <f>COUNTIFS(AgentOSUploads!A:A,A25,AgentOSUploads!C:C,"&lt;&gt;Deleted")</f>
        <v>0</v>
      </c>
      <c r="K25" s="2">
        <f t="shared" si="1"/>
        <v>0</v>
      </c>
      <c r="L25" s="2">
        <f t="shared" si="6"/>
        <v>0</v>
      </c>
      <c r="M25" s="2">
        <f t="shared" si="2"/>
        <v>0</v>
      </c>
      <c r="O25" s="2">
        <f t="shared" si="3"/>
        <v>0</v>
      </c>
      <c r="P25" s="2">
        <f t="shared" si="4"/>
        <v>0</v>
      </c>
    </row>
    <row r="26" spans="1:16" x14ac:dyDescent="0.25">
      <c r="A26" s="1">
        <f t="shared" si="5"/>
        <v>45497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SUMIFS(AgentOSUploads!I:I,AgentOSUploads!C:C,"Deleted",AgentOSUploads!A:A,A26)</f>
        <v>0</v>
      </c>
      <c r="F26" s="2">
        <f>SUMIFS(AgentOSUploads!I:I,AgentOSUploads!C:C,"Deleted",AgentOSUploads!A:A,A26)</f>
        <v>0</v>
      </c>
      <c r="G26">
        <f>SUMIFS(AgentOSUploads!I:I,AgentOSUploads!C:C,"&lt;&gt;Deleted",AgentOSUploads!A:A,A26,AgentOSUploads!K:K,"&gt; ")</f>
        <v>0</v>
      </c>
      <c r="H26" s="2">
        <f>SUMIFS(AgentOSUploads!I:I,AgentOSUploads!C:C,"&lt;&gt;Deleted",AgentOSUploads!A:A,A26,AgentOSUploads!K:K,"&gt; ")</f>
        <v>0</v>
      </c>
      <c r="I26">
        <f>COUNTIF('Bank Statements'!$A:$A,A26)</f>
        <v>0</v>
      </c>
      <c r="J26">
        <f>COUNTIFS(AgentOSUploads!A:A,A26,AgentOSUploads!C:C,"&lt;&gt;Deleted")</f>
        <v>0</v>
      </c>
      <c r="K26" s="2">
        <f t="shared" si="1"/>
        <v>0</v>
      </c>
      <c r="L26" s="2">
        <f t="shared" si="6"/>
        <v>0</v>
      </c>
      <c r="M26" s="2">
        <f t="shared" si="2"/>
        <v>0</v>
      </c>
      <c r="O26" s="2">
        <f t="shared" si="3"/>
        <v>0</v>
      </c>
      <c r="P26" s="2">
        <f t="shared" si="4"/>
        <v>0</v>
      </c>
    </row>
    <row r="27" spans="1:16" x14ac:dyDescent="0.25">
      <c r="A27" s="1">
        <f t="shared" si="5"/>
        <v>45498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SUMIFS(AgentOSUploads!I:I,AgentOSUploads!C:C,"Deleted",AgentOSUploads!A:A,A27)</f>
        <v>0</v>
      </c>
      <c r="F27" s="2">
        <f>SUMIFS(AgentOSUploads!I:I,AgentOSUploads!C:C,"Deleted",AgentOSUploads!A:A,A27)</f>
        <v>0</v>
      </c>
      <c r="G27">
        <f>SUMIFS(AgentOSUploads!I:I,AgentOSUploads!C:C,"&lt;&gt;Deleted",AgentOSUploads!A:A,A27,AgentOSUploads!K:K,"&gt; ")</f>
        <v>0</v>
      </c>
      <c r="H27" s="2">
        <f>SUMIFS(AgentOSUploads!I:I,AgentOSUploads!C:C,"&lt;&gt;Deleted",AgentOSUploads!A:A,A27,AgentOSUploads!K:K,"&gt; ")</f>
        <v>0</v>
      </c>
      <c r="I27">
        <f>COUNTIF('Bank Statements'!$A:$A,A27)</f>
        <v>0</v>
      </c>
      <c r="J27">
        <f>COUNTIFS(AgentOSUploads!A:A,A27,AgentOSUploads!C:C,"&lt;&gt;Deleted")</f>
        <v>0</v>
      </c>
      <c r="K27" s="2">
        <f t="shared" si="1"/>
        <v>0</v>
      </c>
      <c r="L27" s="2">
        <f t="shared" si="6"/>
        <v>0</v>
      </c>
      <c r="M27" s="2">
        <f t="shared" si="2"/>
        <v>0</v>
      </c>
      <c r="O27" s="2">
        <f t="shared" si="3"/>
        <v>0</v>
      </c>
      <c r="P27" s="2">
        <f t="shared" si="4"/>
        <v>0</v>
      </c>
    </row>
    <row r="28" spans="1:16" x14ac:dyDescent="0.25">
      <c r="A28" s="1">
        <f t="shared" si="5"/>
        <v>45499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SUMIFS(AgentOSUploads!I:I,AgentOSUploads!C:C,"Deleted",AgentOSUploads!A:A,A28)</f>
        <v>0</v>
      </c>
      <c r="F28" s="2">
        <f>SUMIFS(AgentOSUploads!I:I,AgentOSUploads!C:C,"Deleted",AgentOSUploads!A:A,A28)</f>
        <v>0</v>
      </c>
      <c r="G28">
        <f>SUMIFS(AgentOSUploads!I:I,AgentOSUploads!C:C,"&lt;&gt;Deleted",AgentOSUploads!A:A,A28,AgentOSUploads!K:K,"&gt; ")</f>
        <v>0</v>
      </c>
      <c r="H28" s="2">
        <f>SUMIFS(AgentOSUploads!I:I,AgentOSUploads!C:C,"&lt;&gt;Deleted",AgentOSUploads!A:A,A28,AgentOSUploads!K:K,"&gt; ")</f>
        <v>0</v>
      </c>
      <c r="I28">
        <f>COUNTIF('Bank Statements'!$A:$A,A28)</f>
        <v>0</v>
      </c>
      <c r="J28">
        <f>COUNTIFS(AgentOSUploads!A:A,A28,AgentOSUploads!C:C,"&lt;&gt;Deleted")</f>
        <v>0</v>
      </c>
      <c r="K28" s="2">
        <f t="shared" si="1"/>
        <v>0</v>
      </c>
      <c r="L28" s="2">
        <f t="shared" si="6"/>
        <v>0</v>
      </c>
      <c r="M28" s="2">
        <f t="shared" si="2"/>
        <v>0</v>
      </c>
      <c r="O28" s="2">
        <f t="shared" si="3"/>
        <v>0</v>
      </c>
      <c r="P28" s="2">
        <f t="shared" si="4"/>
        <v>0</v>
      </c>
    </row>
    <row r="29" spans="1:16" x14ac:dyDescent="0.25">
      <c r="A29" s="1">
        <f t="shared" si="5"/>
        <v>45500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SUMIFS(AgentOSUploads!I:I,AgentOSUploads!C:C,"Deleted",AgentOSUploads!A:A,A29)</f>
        <v>0</v>
      </c>
      <c r="F29" s="2">
        <f>SUMIFS(AgentOSUploads!I:I,AgentOSUploads!C:C,"Deleted",AgentOSUploads!A:A,A29)</f>
        <v>0</v>
      </c>
      <c r="G29">
        <f>SUMIFS(AgentOSUploads!I:I,AgentOSUploads!C:C,"&lt;&gt;Deleted",AgentOSUploads!A:A,A29,AgentOSUploads!K:K,"&gt; ")</f>
        <v>0</v>
      </c>
      <c r="H29" s="2">
        <f>SUMIFS(AgentOSUploads!I:I,AgentOSUploads!C:C,"&lt;&gt;Deleted",AgentOSUploads!A:A,A29,AgentOSUploads!K:K,"&gt; ")</f>
        <v>0</v>
      </c>
      <c r="I29">
        <f>COUNTIF('Bank Statements'!$A:$A,A29)</f>
        <v>0</v>
      </c>
      <c r="J29">
        <f>COUNTIFS(AgentOSUploads!A:A,A29,AgentOSUploads!C:C,"&lt;&gt;Deleted")</f>
        <v>0</v>
      </c>
      <c r="K29" s="2">
        <f t="shared" si="1"/>
        <v>0</v>
      </c>
      <c r="L29" s="2">
        <f t="shared" si="6"/>
        <v>0</v>
      </c>
      <c r="M29" s="2">
        <f t="shared" si="2"/>
        <v>0</v>
      </c>
      <c r="O29" s="2">
        <f t="shared" si="3"/>
        <v>0</v>
      </c>
      <c r="P29" s="2">
        <f t="shared" si="4"/>
        <v>0</v>
      </c>
    </row>
    <row r="30" spans="1:16" x14ac:dyDescent="0.25">
      <c r="A30" s="1">
        <f t="shared" si="5"/>
        <v>45501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SUMIFS(AgentOSUploads!I:I,AgentOSUploads!C:C,"Deleted",AgentOSUploads!A:A,A30)</f>
        <v>0</v>
      </c>
      <c r="F30" s="2">
        <f>SUMIFS(AgentOSUploads!I:I,AgentOSUploads!C:C,"Deleted",AgentOSUploads!A:A,A30)</f>
        <v>0</v>
      </c>
      <c r="G30">
        <f>SUMIFS(AgentOSUploads!I:I,AgentOSUploads!C:C,"&lt;&gt;Deleted",AgentOSUploads!A:A,A30,AgentOSUploads!K:K,"&gt; ")</f>
        <v>0</v>
      </c>
      <c r="H30" s="2">
        <f>SUMIFS(AgentOSUploads!I:I,AgentOSUploads!C:C,"&lt;&gt;Deleted",AgentOSUploads!A:A,A30,AgentOSUploads!K:K,"&gt; ")</f>
        <v>0</v>
      </c>
      <c r="I30">
        <f>COUNTIF('Bank Statements'!$A:$A,A30)</f>
        <v>0</v>
      </c>
      <c r="J30">
        <f>COUNTIFS(AgentOSUploads!A:A,A30,AgentOSUploads!C:C,"&lt;&gt;Deleted")</f>
        <v>0</v>
      </c>
      <c r="K30" s="2">
        <f t="shared" si="1"/>
        <v>0</v>
      </c>
      <c r="L30" s="2">
        <f t="shared" si="6"/>
        <v>0</v>
      </c>
      <c r="M30" s="2">
        <f t="shared" si="2"/>
        <v>0</v>
      </c>
      <c r="O30" s="2">
        <f t="shared" si="3"/>
        <v>0</v>
      </c>
      <c r="P30" s="2">
        <f t="shared" si="4"/>
        <v>0</v>
      </c>
    </row>
    <row r="31" spans="1:16" x14ac:dyDescent="0.25">
      <c r="A31" s="1">
        <f t="shared" si="5"/>
        <v>45502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SUMIFS(AgentOSUploads!I:I,AgentOSUploads!C:C,"Deleted",AgentOSUploads!A:A,A31)</f>
        <v>0</v>
      </c>
      <c r="F31" s="2">
        <f>SUMIFS(AgentOSUploads!I:I,AgentOSUploads!C:C,"Deleted",AgentOSUploads!A:A,A31)</f>
        <v>0</v>
      </c>
      <c r="G31">
        <f>SUMIFS(AgentOSUploads!I:I,AgentOSUploads!C:C,"&lt;&gt;Deleted",AgentOSUploads!A:A,A31,AgentOSUploads!K:K,"&gt; ")</f>
        <v>0</v>
      </c>
      <c r="H31" s="2">
        <f>SUMIFS(AgentOSUploads!I:I,AgentOSUploads!C:C,"&lt;&gt;Deleted",AgentOSUploads!A:A,A31,AgentOSUploads!K:K,"&gt; ")</f>
        <v>0</v>
      </c>
      <c r="I31">
        <f>COUNTIF('Bank Statements'!$A:$A,A31)</f>
        <v>0</v>
      </c>
      <c r="J31">
        <f>COUNTIFS(AgentOSUploads!A:A,A31,AgentOSUploads!C:C,"&lt;&gt;Deleted")</f>
        <v>0</v>
      </c>
      <c r="K31" s="2">
        <f t="shared" si="1"/>
        <v>0</v>
      </c>
      <c r="L31" s="2">
        <f t="shared" si="6"/>
        <v>0</v>
      </c>
      <c r="M31" s="2">
        <f t="shared" si="2"/>
        <v>0</v>
      </c>
      <c r="O31" s="2">
        <f t="shared" si="3"/>
        <v>0</v>
      </c>
      <c r="P31" s="2">
        <f t="shared" si="4"/>
        <v>0</v>
      </c>
    </row>
    <row r="32" spans="1:16" x14ac:dyDescent="0.25">
      <c r="A32" s="1">
        <f t="shared" si="5"/>
        <v>45503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SUMIFS(AgentOSUploads!I:I,AgentOSUploads!C:C,"Deleted",AgentOSUploads!A:A,A32)</f>
        <v>0</v>
      </c>
      <c r="F32" s="2">
        <f>SUMIFS(AgentOSUploads!I:I,AgentOSUploads!C:C,"Deleted",AgentOSUploads!A:A,A32)</f>
        <v>0</v>
      </c>
      <c r="G32">
        <f>SUMIFS(AgentOSUploads!I:I,AgentOSUploads!C:C,"&lt;&gt;Deleted",AgentOSUploads!A:A,A32,AgentOSUploads!K:K,"&gt; ")</f>
        <v>0</v>
      </c>
      <c r="H32" s="2">
        <f>SUMIFS(AgentOSUploads!I:I,AgentOSUploads!C:C,"&lt;&gt;Deleted",AgentOSUploads!A:A,A32,AgentOSUploads!K:K,"&gt; ")</f>
        <v>0</v>
      </c>
      <c r="I32">
        <f>COUNTIF('Bank Statements'!$A:$A,A32)</f>
        <v>0</v>
      </c>
      <c r="J32">
        <f>COUNTIFS(AgentOSUploads!A:A,A32,AgentOSUploads!C:C,"&lt;&gt;Deleted")</f>
        <v>0</v>
      </c>
      <c r="K32" s="2">
        <f t="shared" si="1"/>
        <v>0</v>
      </c>
      <c r="L32" s="2">
        <f t="shared" si="6"/>
        <v>0</v>
      </c>
      <c r="M32" s="2">
        <f t="shared" si="2"/>
        <v>0</v>
      </c>
      <c r="O32" s="2">
        <f t="shared" si="3"/>
        <v>0</v>
      </c>
      <c r="P32" s="2">
        <f t="shared" si="4"/>
        <v>0</v>
      </c>
    </row>
    <row r="33" spans="1:16" x14ac:dyDescent="0.25">
      <c r="A33" s="1">
        <f t="shared" si="5"/>
        <v>45504</v>
      </c>
      <c r="B33" s="2">
        <f>SUMIF('Bank Statements'!$A:$A,A33,'Bank Statements'!$D:$D)</f>
        <v>0</v>
      </c>
      <c r="C33" s="2">
        <f>SUMIFS(AgentOSUploads!I:I,AgentOSUploads!C:C,"&lt;&gt;Deleted",AgentOSUploads!A:A,A33)</f>
        <v>0</v>
      </c>
      <c r="D33" s="2">
        <f t="shared" ref="D33" si="7">B33-C33</f>
        <v>0</v>
      </c>
      <c r="E33" s="2">
        <f>SUMIFS(AgentOSUploads!I:I,AgentOSUploads!C:C,"Deleted",AgentOSUploads!A:A,A33)</f>
        <v>0</v>
      </c>
      <c r="F33" s="2">
        <f>SUMIFS(AgentOSUploads!I:I,AgentOSUploads!C:C,"Deleted",AgentOSUploads!A:A,A33)</f>
        <v>0</v>
      </c>
      <c r="G33">
        <f>SUMIFS(AgentOSUploads!I:I,AgentOSUploads!C:C,"&lt;&gt;Deleted",AgentOSUploads!A:A,A33,AgentOSUploads!K:K,"&gt; ")</f>
        <v>0</v>
      </c>
      <c r="H33" s="2">
        <f>SUMIFS(AgentOSUploads!I:I,AgentOSUploads!C:C,"&lt;&gt;Deleted",AgentOSUploads!A:A,A33,AgentOSUploads!K:K,"&gt; ")</f>
        <v>0</v>
      </c>
      <c r="I33">
        <f>COUNTIF('Bank Statements'!$A:$A,A33)</f>
        <v>0</v>
      </c>
      <c r="J33">
        <f>COUNTIFS(AgentOSUploads!A:A,A33,AgentOSUploads!C:C,"&lt;&gt;Deleted")</f>
        <v>0</v>
      </c>
      <c r="K33" s="2">
        <f t="shared" si="1"/>
        <v>0</v>
      </c>
      <c r="L33" s="2">
        <f t="shared" si="6"/>
        <v>0</v>
      </c>
      <c r="M33" s="2">
        <f t="shared" ref="M33" si="8">L33-K33</f>
        <v>0</v>
      </c>
      <c r="O33" s="2">
        <f t="shared" ref="O33" si="9">L33-N33</f>
        <v>0</v>
      </c>
      <c r="P33" s="2">
        <f t="shared" ref="P33" si="10">K33-N33</f>
        <v>0</v>
      </c>
    </row>
    <row r="35" spans="1:16" x14ac:dyDescent="0.25">
      <c r="B35" s="2">
        <f t="shared" ref="B35:J35" si="11">SUM(B3:B34)</f>
        <v>0</v>
      </c>
      <c r="C35" s="2">
        <f t="shared" si="11"/>
        <v>0</v>
      </c>
      <c r="D35" s="2">
        <f t="shared" si="11"/>
        <v>0</v>
      </c>
      <c r="E35" s="2">
        <f t="shared" si="11"/>
        <v>0</v>
      </c>
      <c r="F35" s="2">
        <f t="shared" si="11"/>
        <v>0</v>
      </c>
      <c r="G35" s="2">
        <f t="shared" si="11"/>
        <v>0</v>
      </c>
      <c r="H35" s="2">
        <f t="shared" si="11"/>
        <v>0</v>
      </c>
      <c r="I35" s="2">
        <f t="shared" si="11"/>
        <v>0</v>
      </c>
      <c r="J35" s="2">
        <f t="shared" si="11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pane ySplit="2" topLeftCell="A3" activePane="bottomLeft" state="frozen"/>
      <selection pane="bottomLeft" activeCell="F5" sqref="F5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3.85546875" bestFit="1" customWidth="1"/>
    <col min="4" max="4" width="14.5703125" bestFit="1" customWidth="1"/>
    <col min="5" max="5" width="14.5703125" customWidth="1"/>
    <col min="6" max="6" width="14.85546875" bestFit="1" customWidth="1"/>
    <col min="7" max="7" width="14.28515625" bestFit="1" customWidth="1"/>
    <col min="8" max="8" width="14.7109375" bestFit="1" customWidth="1"/>
    <col min="9" max="9" width="13.28515625" customWidth="1"/>
    <col min="10" max="10" width="13.5703125" customWidth="1"/>
    <col min="11" max="11" width="12.5703125" bestFit="1" customWidth="1"/>
    <col min="12" max="12" width="19.140625" customWidth="1"/>
    <col min="14" max="14" width="11.140625" style="2" bestFit="1" customWidth="1"/>
    <col min="15" max="15" width="21" customWidth="1"/>
    <col min="16" max="16" width="12.42578125" customWidth="1"/>
  </cols>
  <sheetData>
    <row r="1" spans="1:16" x14ac:dyDescent="0.25">
      <c r="A1" t="s">
        <v>7</v>
      </c>
      <c r="C1">
        <f>July!K33</f>
        <v>0</v>
      </c>
    </row>
    <row r="2" spans="1:16" s="3" customFormat="1" ht="44.2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21</v>
      </c>
      <c r="F2" s="3" t="s">
        <v>5</v>
      </c>
      <c r="G2" s="3" t="s">
        <v>3</v>
      </c>
      <c r="H2" s="3" t="s">
        <v>4</v>
      </c>
      <c r="I2" s="3" t="s">
        <v>6</v>
      </c>
      <c r="J2" s="3" t="s">
        <v>16</v>
      </c>
      <c r="K2" s="3" t="s">
        <v>8</v>
      </c>
      <c r="L2" s="3" t="s">
        <v>17</v>
      </c>
      <c r="N2" s="4" t="s">
        <v>9</v>
      </c>
      <c r="O2" s="3" t="s">
        <v>18</v>
      </c>
      <c r="P2" s="3" t="s">
        <v>19</v>
      </c>
    </row>
    <row r="3" spans="1:16" x14ac:dyDescent="0.25">
      <c r="A3" s="1">
        <f>July!A33+1</f>
        <v>45505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SUMIF(Calmony!$A:$A,#REF!,Calmony!$G:$G)</f>
        <v>0</v>
      </c>
      <c r="F3" s="2">
        <f>SUMIFS(AgentOSUploads!I:I,AgentOSUploads!C:C,"Deleted",AgentOSUploads!A:A,A3)</f>
        <v>0</v>
      </c>
      <c r="G3">
        <f>COUNTIFS(AgentOSUploads!A:A,A3,AgentOSUploads!K:K,"&gt; ")</f>
        <v>0</v>
      </c>
      <c r="H3" s="2">
        <f>SUMIFS(AgentOSUploads!I:I,AgentOSUploads!C:C,"&lt;&gt;Deleted",AgentOSUploads!A:A,A3,AgentOSUploads!K:K,"&gt; ")</f>
        <v>0</v>
      </c>
      <c r="I3">
        <f>COUNTIF('Bank Statements'!$A:$A,A3)</f>
        <v>0</v>
      </c>
      <c r="J3">
        <f>COUNTIFS(AgentOSUploads!A:A,A3,AgentOSUploads!C:C,"&lt;&gt;Deleted")</f>
        <v>0</v>
      </c>
      <c r="K3" s="2">
        <f>C1+B3</f>
        <v>0</v>
      </c>
      <c r="L3" s="2">
        <f>July!L33+August!C3+E3</f>
        <v>0</v>
      </c>
      <c r="O3" s="2">
        <f>L3-N3</f>
        <v>0</v>
      </c>
      <c r="P3" s="2">
        <f>K3-N3</f>
        <v>0</v>
      </c>
    </row>
    <row r="4" spans="1:16" x14ac:dyDescent="0.25">
      <c r="A4" s="1">
        <f>A3+1</f>
        <v>45506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3" si="0">B4-C4</f>
        <v>0</v>
      </c>
      <c r="E4" s="2">
        <f>SUMIF(Calmony!$A:$A,A1,Calmony!$G:$G)</f>
        <v>0</v>
      </c>
      <c r="F4" s="2">
        <f>SUMIFS(AgentOSUploads!I:I,AgentOSUploads!C:C,"Deleted",AgentOSUploads!A:A,A4)</f>
        <v>0</v>
      </c>
      <c r="G4">
        <f>COUNTIFS(AgentOSUploads!A:A,A4,AgentOSUploads!K:K,"&gt; ")</f>
        <v>0</v>
      </c>
      <c r="H4" s="2">
        <f>SUMIFS(AgentOSUploads!I:I,AgentOSUploads!C:C,"&lt;&gt;Deleted",AgentOSUploads!A:A,A4,AgentOSUploads!K:K,"&gt; ")</f>
        <v>0</v>
      </c>
      <c r="I4">
        <f>COUNTIF('Bank Statements'!$A:$A,A4)</f>
        <v>0</v>
      </c>
      <c r="J4">
        <f>COUNTIFS(AgentOSUploads!A:A,A4,AgentOSUploads!C:C,"&lt;&gt;Deleted")</f>
        <v>0</v>
      </c>
      <c r="K4" s="2">
        <f t="shared" ref="K4:K33" si="1">K3+B4</f>
        <v>0</v>
      </c>
      <c r="L4" s="2">
        <f>L3+C4+E4</f>
        <v>0</v>
      </c>
      <c r="O4" s="2">
        <f t="shared" ref="O4:O33" si="2">L4-N4</f>
        <v>0</v>
      </c>
      <c r="P4" s="2">
        <f t="shared" ref="P4:P33" si="3">K4-N4</f>
        <v>0</v>
      </c>
    </row>
    <row r="5" spans="1:16" x14ac:dyDescent="0.25">
      <c r="A5" s="1">
        <f t="shared" ref="A5:A33" si="4">A4+1</f>
        <v>45507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SUMIF(Calmony!$A:$A,A2,Calmony!$G:$G)</f>
        <v>0</v>
      </c>
      <c r="F5" s="2">
        <f>SUMIFS(AgentOSUploads!I:I,AgentOSUploads!C:C,"Deleted",AgentOSUploads!A:A,A5)</f>
        <v>0</v>
      </c>
      <c r="G5">
        <f>COUNTIFS(AgentOSUploads!A:A,A5,AgentOSUploads!K:K,"&gt; ")</f>
        <v>0</v>
      </c>
      <c r="H5" s="2">
        <f>SUMIFS(AgentOSUploads!I:I,AgentOSUploads!C:C,"&lt;&gt;Deleted",AgentOSUploads!A:A,A5,AgentOSUploads!K:K,"&gt; ")</f>
        <v>0</v>
      </c>
      <c r="I5">
        <f>COUNTIF('Bank Statements'!$A:$A,A5)</f>
        <v>0</v>
      </c>
      <c r="J5">
        <f>COUNTIFS(AgentOSUploads!A:A,A5,AgentOSUploads!C:C,"&lt;&gt;Deleted")</f>
        <v>0</v>
      </c>
      <c r="K5" s="2">
        <f t="shared" si="1"/>
        <v>0</v>
      </c>
      <c r="L5" s="2">
        <f>L4+C5</f>
        <v>0</v>
      </c>
      <c r="O5" s="2">
        <f t="shared" si="2"/>
        <v>0</v>
      </c>
      <c r="P5" s="2">
        <f t="shared" si="3"/>
        <v>0</v>
      </c>
    </row>
    <row r="6" spans="1:16" x14ac:dyDescent="0.25">
      <c r="A6" s="1">
        <f t="shared" si="4"/>
        <v>45508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SUMIF(Calmony!$A:$A,A3,Calmony!$G:$G)</f>
        <v>0</v>
      </c>
      <c r="F6" s="2">
        <f>SUMIFS(AgentOSUploads!I:I,AgentOSUploads!C:C,"Deleted",AgentOSUploads!A:A,A6)</f>
        <v>0</v>
      </c>
      <c r="G6">
        <f>COUNTIFS(AgentOSUploads!A:A,A6,AgentOSUploads!K:K,"&gt; ")</f>
        <v>0</v>
      </c>
      <c r="H6" s="2">
        <f>SUMIFS(AgentOSUploads!I:I,AgentOSUploads!C:C,"&lt;&gt;Deleted",AgentOSUploads!A:A,A6,AgentOSUploads!K:K,"&gt; ")</f>
        <v>0</v>
      </c>
      <c r="I6">
        <f>COUNTIF('Bank Statements'!$A:$A,A6)</f>
        <v>0</v>
      </c>
      <c r="J6">
        <f>COUNTIFS(AgentOSUploads!A:A,A6,AgentOSUploads!C:C,"&lt;&gt;Deleted")</f>
        <v>0</v>
      </c>
      <c r="K6" s="2">
        <f t="shared" si="1"/>
        <v>0</v>
      </c>
      <c r="L6" s="2">
        <f t="shared" ref="L6:L33" si="5">L5+C6</f>
        <v>0</v>
      </c>
      <c r="O6" s="2">
        <f t="shared" si="2"/>
        <v>0</v>
      </c>
      <c r="P6" s="2">
        <f t="shared" si="3"/>
        <v>0</v>
      </c>
    </row>
    <row r="7" spans="1:16" x14ac:dyDescent="0.25">
      <c r="A7" s="1">
        <f t="shared" si="4"/>
        <v>45509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SUMIF(Calmony!$A:$A,A4,Calmony!$G:$G)</f>
        <v>0</v>
      </c>
      <c r="F7" s="2">
        <f>SUMIFS(AgentOSUploads!I:I,AgentOSUploads!C:C,"Deleted",AgentOSUploads!A:A,A7)</f>
        <v>0</v>
      </c>
      <c r="G7">
        <f>COUNTIFS(AgentOSUploads!A:A,A7,AgentOSUploads!K:K,"&gt; ")</f>
        <v>0</v>
      </c>
      <c r="H7" s="2">
        <f>SUMIFS(AgentOSUploads!I:I,AgentOSUploads!C:C,"&lt;&gt;Deleted",AgentOSUploads!A:A,A7,AgentOSUploads!K:K,"&gt; ")</f>
        <v>0</v>
      </c>
      <c r="I7">
        <f>COUNTIF('Bank Statements'!$A:$A,A7)</f>
        <v>0</v>
      </c>
      <c r="J7">
        <f>COUNTIFS(AgentOSUploads!A:A,A7,AgentOSUploads!C:C,"&lt;&gt;Deleted")</f>
        <v>0</v>
      </c>
      <c r="K7" s="2">
        <f t="shared" si="1"/>
        <v>0</v>
      </c>
      <c r="L7" s="2">
        <f t="shared" si="5"/>
        <v>0</v>
      </c>
      <c r="O7" s="2">
        <f t="shared" si="2"/>
        <v>0</v>
      </c>
      <c r="P7" s="2">
        <f t="shared" si="3"/>
        <v>0</v>
      </c>
    </row>
    <row r="8" spans="1:16" x14ac:dyDescent="0.25">
      <c r="A8" s="1">
        <f t="shared" si="4"/>
        <v>45510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SUMIF(Calmony!$A:$A,A5,Calmony!$G:$G)</f>
        <v>0</v>
      </c>
      <c r="F8" s="2">
        <f>SUMIFS(AgentOSUploads!I:I,AgentOSUploads!C:C,"Deleted",AgentOSUploads!A:A,A8)</f>
        <v>0</v>
      </c>
      <c r="G8">
        <f>COUNTIFS(AgentOSUploads!A:A,A8,AgentOSUploads!K:K,"&gt; ")</f>
        <v>0</v>
      </c>
      <c r="H8" s="2">
        <f>SUMIFS(AgentOSUploads!I:I,AgentOSUploads!C:C,"&lt;&gt;Deleted",AgentOSUploads!A:A,A8,AgentOSUploads!K:K,"&gt; ")</f>
        <v>0</v>
      </c>
      <c r="I8">
        <f>COUNTIF('Bank Statements'!$A:$A,A8)</f>
        <v>0</v>
      </c>
      <c r="J8">
        <f>COUNTIFS(AgentOSUploads!A:A,A8,AgentOSUploads!C:C,"&lt;&gt;Deleted")</f>
        <v>0</v>
      </c>
      <c r="K8" s="2">
        <f t="shared" si="1"/>
        <v>0</v>
      </c>
      <c r="L8" s="2">
        <f t="shared" si="5"/>
        <v>0</v>
      </c>
      <c r="O8" s="2">
        <f t="shared" si="2"/>
        <v>0</v>
      </c>
      <c r="P8" s="2">
        <f t="shared" si="3"/>
        <v>0</v>
      </c>
    </row>
    <row r="9" spans="1:16" x14ac:dyDescent="0.25">
      <c r="A9" s="1">
        <f t="shared" si="4"/>
        <v>45511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SUMIF(Calmony!$A:$A,A6,Calmony!$G:$G)</f>
        <v>0</v>
      </c>
      <c r="F9" s="2">
        <f>SUMIFS(AgentOSUploads!I:I,AgentOSUploads!C:C,"Deleted",AgentOSUploads!A:A,A9)</f>
        <v>0</v>
      </c>
      <c r="G9">
        <f>COUNTIFS(AgentOSUploads!A:A,A9,AgentOSUploads!K:K,"&gt; ")</f>
        <v>0</v>
      </c>
      <c r="H9" s="2">
        <f>SUMIFS(AgentOSUploads!I:I,AgentOSUploads!C:C,"&lt;&gt;Deleted",AgentOSUploads!A:A,A9,AgentOSUploads!K:K,"&gt; ")</f>
        <v>0</v>
      </c>
      <c r="I9">
        <f>COUNTIF('Bank Statements'!$A:$A,A9)</f>
        <v>0</v>
      </c>
      <c r="J9">
        <f>COUNTIFS(AgentOSUploads!A:A,A9,AgentOSUploads!C:C,"&lt;&gt;Deleted")</f>
        <v>0</v>
      </c>
      <c r="K9" s="2">
        <f t="shared" si="1"/>
        <v>0</v>
      </c>
      <c r="L9" s="2">
        <f t="shared" si="5"/>
        <v>0</v>
      </c>
      <c r="O9" s="2">
        <f t="shared" si="2"/>
        <v>0</v>
      </c>
      <c r="P9" s="2">
        <f t="shared" si="3"/>
        <v>0</v>
      </c>
    </row>
    <row r="10" spans="1:16" x14ac:dyDescent="0.25">
      <c r="A10" s="1">
        <f t="shared" si="4"/>
        <v>45512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SUMIF(Calmony!$A:$A,A7,Calmony!$G:$G)</f>
        <v>0</v>
      </c>
      <c r="F10" s="2">
        <f>SUMIFS(AgentOSUploads!I:I,AgentOSUploads!C:C,"Deleted",AgentOSUploads!A:A,A10)</f>
        <v>0</v>
      </c>
      <c r="G10">
        <f>COUNTIFS(AgentOSUploads!A:A,A10,AgentOSUploads!K:K,"&gt; ")</f>
        <v>0</v>
      </c>
      <c r="H10" s="2">
        <f>SUMIFS(AgentOSUploads!I:I,AgentOSUploads!C:C,"&lt;&gt;Deleted",AgentOSUploads!A:A,A10,AgentOSUploads!K:K,"&gt; ")</f>
        <v>0</v>
      </c>
      <c r="I10">
        <f>COUNTIF('Bank Statements'!$A:$A,A10)</f>
        <v>0</v>
      </c>
      <c r="J10">
        <f>COUNTIFS(AgentOSUploads!A:A,A10,AgentOSUploads!C:C,"&lt;&gt;Deleted")</f>
        <v>0</v>
      </c>
      <c r="K10" s="2">
        <f t="shared" si="1"/>
        <v>0</v>
      </c>
      <c r="L10" s="2">
        <f t="shared" si="5"/>
        <v>0</v>
      </c>
      <c r="O10" s="2">
        <f t="shared" si="2"/>
        <v>0</v>
      </c>
      <c r="P10" s="2">
        <f t="shared" si="3"/>
        <v>0</v>
      </c>
    </row>
    <row r="11" spans="1:16" x14ac:dyDescent="0.25">
      <c r="A11" s="1">
        <f t="shared" si="4"/>
        <v>45513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SUMIF(Calmony!$A:$A,A8,Calmony!$G:$G)</f>
        <v>0</v>
      </c>
      <c r="F11" s="2">
        <f>SUMIFS(AgentOSUploads!I:I,AgentOSUploads!C:C,"Deleted",AgentOSUploads!A:A,A11)</f>
        <v>0</v>
      </c>
      <c r="G11">
        <f>COUNTIFS(AgentOSUploads!A:A,A11,AgentOSUploads!K:K,"&gt; ")</f>
        <v>0</v>
      </c>
      <c r="H11" s="2">
        <f>SUMIFS(AgentOSUploads!I:I,AgentOSUploads!C:C,"&lt;&gt;Deleted",AgentOSUploads!A:A,A11,AgentOSUploads!K:K,"&gt; ")</f>
        <v>0</v>
      </c>
      <c r="I11">
        <f>COUNTIF('Bank Statements'!$A:$A,A11)</f>
        <v>0</v>
      </c>
      <c r="J11">
        <f>COUNTIFS(AgentOSUploads!A:A,A11,AgentOSUploads!C:C,"&lt;&gt;Deleted")</f>
        <v>0</v>
      </c>
      <c r="K11" s="2">
        <f t="shared" si="1"/>
        <v>0</v>
      </c>
      <c r="L11" s="2">
        <f t="shared" si="5"/>
        <v>0</v>
      </c>
      <c r="O11" s="2">
        <f t="shared" si="2"/>
        <v>0</v>
      </c>
      <c r="P11" s="2">
        <f t="shared" si="3"/>
        <v>0</v>
      </c>
    </row>
    <row r="12" spans="1:16" x14ac:dyDescent="0.25">
      <c r="A12" s="1">
        <f t="shared" si="4"/>
        <v>45514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SUMIF(Calmony!$A:$A,A9,Calmony!$G:$G)</f>
        <v>0</v>
      </c>
      <c r="F12" s="2">
        <f>SUMIFS(AgentOSUploads!I:I,AgentOSUploads!C:C,"Deleted",AgentOSUploads!A:A,A12)</f>
        <v>0</v>
      </c>
      <c r="G12">
        <f>COUNTIFS(AgentOSUploads!A:A,A12,AgentOSUploads!K:K,"&gt; ")</f>
        <v>0</v>
      </c>
      <c r="H12" s="2">
        <f>SUMIFS(AgentOSUploads!I:I,AgentOSUploads!C:C,"&lt;&gt;Deleted",AgentOSUploads!A:A,A12,AgentOSUploads!K:K,"&gt; ")</f>
        <v>0</v>
      </c>
      <c r="I12">
        <f>COUNTIF('Bank Statements'!$A:$A,A12)</f>
        <v>0</v>
      </c>
      <c r="J12">
        <f>COUNTIFS(AgentOSUploads!A:A,A12,AgentOSUploads!C:C,"&lt;&gt;Deleted")</f>
        <v>0</v>
      </c>
      <c r="K12" s="2">
        <f t="shared" si="1"/>
        <v>0</v>
      </c>
      <c r="L12" s="2">
        <f t="shared" si="5"/>
        <v>0</v>
      </c>
      <c r="O12" s="2">
        <f t="shared" si="2"/>
        <v>0</v>
      </c>
      <c r="P12" s="2">
        <f t="shared" si="3"/>
        <v>0</v>
      </c>
    </row>
    <row r="13" spans="1:16" x14ac:dyDescent="0.25">
      <c r="A13" s="1">
        <f t="shared" si="4"/>
        <v>45515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SUMIF(Calmony!$A:$A,A10,Calmony!$G:$G)</f>
        <v>0</v>
      </c>
      <c r="F13" s="2">
        <f>SUMIFS(AgentOSUploads!I:I,AgentOSUploads!C:C,"Deleted",AgentOSUploads!A:A,A13)</f>
        <v>0</v>
      </c>
      <c r="G13">
        <f>COUNTIFS(AgentOSUploads!A:A,A13,AgentOSUploads!K:K,"&gt; ")</f>
        <v>0</v>
      </c>
      <c r="H13" s="2">
        <f>SUMIFS(AgentOSUploads!I:I,AgentOSUploads!C:C,"&lt;&gt;Deleted",AgentOSUploads!A:A,A13,AgentOSUploads!K:K,"&gt; ")</f>
        <v>0</v>
      </c>
      <c r="I13">
        <f>COUNTIF('Bank Statements'!$A:$A,A13)</f>
        <v>0</v>
      </c>
      <c r="J13">
        <f>COUNTIFS(AgentOSUploads!A:A,A13,AgentOSUploads!C:C,"&lt;&gt;Deleted")</f>
        <v>0</v>
      </c>
      <c r="K13" s="2">
        <f t="shared" si="1"/>
        <v>0</v>
      </c>
      <c r="L13" s="2">
        <f t="shared" si="5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1">
        <f t="shared" si="4"/>
        <v>45516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SUMIF(Calmony!$A:$A,A11,Calmony!$G:$G)</f>
        <v>0</v>
      </c>
      <c r="F14" s="2">
        <f>SUMIFS(AgentOSUploads!I:I,AgentOSUploads!C:C,"Deleted",AgentOSUploads!A:A,A14)</f>
        <v>0</v>
      </c>
      <c r="G14">
        <f>COUNTIFS(AgentOSUploads!A:A,A14,AgentOSUploads!K:K,"&gt; ")</f>
        <v>0</v>
      </c>
      <c r="H14" s="2">
        <f>SUMIFS(AgentOSUploads!I:I,AgentOSUploads!C:C,"&lt;&gt;Deleted",AgentOSUploads!A:A,A14,AgentOSUploads!K:K,"&gt; ")</f>
        <v>0</v>
      </c>
      <c r="I14">
        <f>COUNTIF('Bank Statements'!$A:$A,A14)</f>
        <v>0</v>
      </c>
      <c r="J14">
        <f>COUNTIFS(AgentOSUploads!A:A,A14,AgentOSUploads!C:C,"&lt;&gt;Deleted")</f>
        <v>0</v>
      </c>
      <c r="K14" s="2">
        <f t="shared" si="1"/>
        <v>0</v>
      </c>
      <c r="L14" s="2">
        <f t="shared" si="5"/>
        <v>0</v>
      </c>
      <c r="O14" s="2">
        <f t="shared" si="2"/>
        <v>0</v>
      </c>
      <c r="P14" s="2">
        <f t="shared" si="3"/>
        <v>0</v>
      </c>
    </row>
    <row r="15" spans="1:16" x14ac:dyDescent="0.25">
      <c r="A15" s="1">
        <f t="shared" si="4"/>
        <v>45517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SUMIF(Calmony!$A:$A,A12,Calmony!$G:$G)</f>
        <v>0</v>
      </c>
      <c r="F15" s="2">
        <f>SUMIFS(AgentOSUploads!I:I,AgentOSUploads!C:C,"Deleted",AgentOSUploads!A:A,A15)</f>
        <v>0</v>
      </c>
      <c r="G15">
        <f>COUNTIFS(AgentOSUploads!A:A,A15,AgentOSUploads!K:K,"&gt; ")</f>
        <v>0</v>
      </c>
      <c r="H15" s="2">
        <f>SUMIFS(AgentOSUploads!I:I,AgentOSUploads!C:C,"&lt;&gt;Deleted",AgentOSUploads!A:A,A15,AgentOSUploads!K:K,"&gt; ")</f>
        <v>0</v>
      </c>
      <c r="I15">
        <f>COUNTIF('Bank Statements'!$A:$A,A15)</f>
        <v>0</v>
      </c>
      <c r="J15">
        <f>COUNTIFS(AgentOSUploads!A:A,A15,AgentOSUploads!C:C,"&lt;&gt;Deleted")</f>
        <v>0</v>
      </c>
      <c r="K15" s="2">
        <f t="shared" si="1"/>
        <v>0</v>
      </c>
      <c r="L15" s="2">
        <f t="shared" si="5"/>
        <v>0</v>
      </c>
      <c r="O15" s="2">
        <f t="shared" si="2"/>
        <v>0</v>
      </c>
      <c r="P15" s="2">
        <f t="shared" si="3"/>
        <v>0</v>
      </c>
    </row>
    <row r="16" spans="1:16" x14ac:dyDescent="0.25">
      <c r="A16" s="1">
        <f t="shared" si="4"/>
        <v>45518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SUMIF(Calmony!$A:$A,A13,Calmony!$G:$G)</f>
        <v>0</v>
      </c>
      <c r="F16" s="2">
        <f>SUMIFS(AgentOSUploads!I:I,AgentOSUploads!C:C,"Deleted",AgentOSUploads!A:A,A16)</f>
        <v>0</v>
      </c>
      <c r="G16">
        <f>COUNTIFS(AgentOSUploads!A:A,A16,AgentOSUploads!K:K,"&gt; ")</f>
        <v>0</v>
      </c>
      <c r="H16" s="2">
        <f>SUMIFS(AgentOSUploads!I:I,AgentOSUploads!C:C,"&lt;&gt;Deleted",AgentOSUploads!A:A,A16,AgentOSUploads!K:K,"&gt; ")</f>
        <v>0</v>
      </c>
      <c r="I16">
        <f>COUNTIF('Bank Statements'!$A:$A,A16)</f>
        <v>0</v>
      </c>
      <c r="J16">
        <f>COUNTIFS(AgentOSUploads!A:A,A16,AgentOSUploads!C:C,"&lt;&gt;Deleted")</f>
        <v>0</v>
      </c>
      <c r="K16" s="2">
        <f t="shared" si="1"/>
        <v>0</v>
      </c>
      <c r="L16" s="2">
        <f t="shared" si="5"/>
        <v>0</v>
      </c>
      <c r="O16" s="2">
        <f t="shared" si="2"/>
        <v>0</v>
      </c>
      <c r="P16" s="2">
        <f t="shared" si="3"/>
        <v>0</v>
      </c>
    </row>
    <row r="17" spans="1:16" x14ac:dyDescent="0.25">
      <c r="A17" s="1">
        <f t="shared" si="4"/>
        <v>45519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SUMIF(Calmony!$A:$A,A14,Calmony!$G:$G)</f>
        <v>0</v>
      </c>
      <c r="F17" s="2">
        <f>SUMIFS(AgentOSUploads!I:I,AgentOSUploads!C:C,"Deleted",AgentOSUploads!A:A,A17)</f>
        <v>0</v>
      </c>
      <c r="G17">
        <f>COUNTIFS(AgentOSUploads!A:A,A17,AgentOSUploads!K:K,"&gt; ")</f>
        <v>0</v>
      </c>
      <c r="H17" s="2">
        <f>SUMIFS(AgentOSUploads!I:I,AgentOSUploads!C:C,"&lt;&gt;Deleted",AgentOSUploads!A:A,A17,AgentOSUploads!K:K,"&gt; ")</f>
        <v>0</v>
      </c>
      <c r="I17">
        <f>COUNTIF('Bank Statements'!$A:$A,A17)</f>
        <v>0</v>
      </c>
      <c r="J17">
        <f>COUNTIFS(AgentOSUploads!A:A,A17,AgentOSUploads!C:C,"&lt;&gt;Deleted")</f>
        <v>0</v>
      </c>
      <c r="K17" s="2">
        <f t="shared" si="1"/>
        <v>0</v>
      </c>
      <c r="L17" s="2">
        <f t="shared" si="5"/>
        <v>0</v>
      </c>
      <c r="O17" s="2">
        <f t="shared" si="2"/>
        <v>0</v>
      </c>
      <c r="P17" s="2">
        <f t="shared" si="3"/>
        <v>0</v>
      </c>
    </row>
    <row r="18" spans="1:16" x14ac:dyDescent="0.25">
      <c r="A18" s="1">
        <f t="shared" si="4"/>
        <v>45520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SUMIF(Calmony!$A:$A,A15,Calmony!$G:$G)</f>
        <v>0</v>
      </c>
      <c r="F18" s="2">
        <f>SUMIFS(AgentOSUploads!I:I,AgentOSUploads!C:C,"Deleted",AgentOSUploads!A:A,A18)</f>
        <v>0</v>
      </c>
      <c r="G18">
        <f>COUNTIFS(AgentOSUploads!A:A,A18,AgentOSUploads!K:K,"&gt; ")</f>
        <v>0</v>
      </c>
      <c r="H18" s="2">
        <f>SUMIFS(AgentOSUploads!I:I,AgentOSUploads!C:C,"&lt;&gt;Deleted",AgentOSUploads!A:A,A18,AgentOSUploads!K:K,"&gt; ")</f>
        <v>0</v>
      </c>
      <c r="I18">
        <f>COUNTIF('Bank Statements'!$A:$A,A18)</f>
        <v>0</v>
      </c>
      <c r="J18">
        <f>COUNTIFS(AgentOSUploads!A:A,A18,AgentOSUploads!C:C,"&lt;&gt;Deleted")</f>
        <v>0</v>
      </c>
      <c r="K18" s="2">
        <f t="shared" si="1"/>
        <v>0</v>
      </c>
      <c r="L18" s="2">
        <f t="shared" si="5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1">
        <f t="shared" si="4"/>
        <v>45521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SUMIF(Calmony!$A:$A,A16,Calmony!$G:$G)</f>
        <v>0</v>
      </c>
      <c r="F19" s="2">
        <f>SUMIFS(AgentOSUploads!I:I,AgentOSUploads!C:C,"Deleted",AgentOSUploads!A:A,A19)</f>
        <v>0</v>
      </c>
      <c r="G19">
        <f>COUNTIFS(AgentOSUploads!A:A,A19,AgentOSUploads!K:K,"&gt; ")</f>
        <v>0</v>
      </c>
      <c r="H19" s="2">
        <f>SUMIFS(AgentOSUploads!I:I,AgentOSUploads!C:C,"&lt;&gt;Deleted",AgentOSUploads!A:A,A19,AgentOSUploads!K:K,"&gt; ")</f>
        <v>0</v>
      </c>
      <c r="I19">
        <f>COUNTIF('Bank Statements'!$A:$A,A19)</f>
        <v>0</v>
      </c>
      <c r="J19">
        <f>COUNTIFS(AgentOSUploads!A:A,A19,AgentOSUploads!C:C,"&lt;&gt;Deleted")</f>
        <v>0</v>
      </c>
      <c r="K19" s="2">
        <f t="shared" si="1"/>
        <v>0</v>
      </c>
      <c r="L19" s="2">
        <f t="shared" si="5"/>
        <v>0</v>
      </c>
      <c r="O19" s="2">
        <f t="shared" si="2"/>
        <v>0</v>
      </c>
      <c r="P19" s="2">
        <f t="shared" si="3"/>
        <v>0</v>
      </c>
    </row>
    <row r="20" spans="1:16" x14ac:dyDescent="0.25">
      <c r="A20" s="1">
        <f t="shared" si="4"/>
        <v>45522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SUMIF(Calmony!$A:$A,A17,Calmony!$G:$G)</f>
        <v>0</v>
      </c>
      <c r="F20" s="2">
        <f>SUMIFS(AgentOSUploads!I:I,AgentOSUploads!C:C,"Deleted",AgentOSUploads!A:A,A20)</f>
        <v>0</v>
      </c>
      <c r="G20">
        <f>COUNTIFS(AgentOSUploads!A:A,A20,AgentOSUploads!K:K,"&gt; ")</f>
        <v>0</v>
      </c>
      <c r="H20" s="2">
        <f>SUMIFS(AgentOSUploads!I:I,AgentOSUploads!C:C,"&lt;&gt;Deleted",AgentOSUploads!A:A,A20,AgentOSUploads!K:K,"&gt; ")</f>
        <v>0</v>
      </c>
      <c r="I20">
        <f>COUNTIF('Bank Statements'!$A:$A,A20)</f>
        <v>0</v>
      </c>
      <c r="J20">
        <f>COUNTIFS(AgentOSUploads!A:A,A20,AgentOSUploads!C:C,"&lt;&gt;Deleted")</f>
        <v>0</v>
      </c>
      <c r="K20" s="2">
        <f t="shared" si="1"/>
        <v>0</v>
      </c>
      <c r="L20" s="2">
        <f t="shared" si="5"/>
        <v>0</v>
      </c>
      <c r="O20" s="2">
        <f t="shared" si="2"/>
        <v>0</v>
      </c>
      <c r="P20" s="2">
        <f t="shared" si="3"/>
        <v>0</v>
      </c>
    </row>
    <row r="21" spans="1:16" x14ac:dyDescent="0.25">
      <c r="A21" s="1">
        <f t="shared" si="4"/>
        <v>45523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SUMIF(Calmony!$A:$A,A18,Calmony!$G:$G)</f>
        <v>0</v>
      </c>
      <c r="F21" s="2">
        <f>SUMIFS(AgentOSUploads!I:I,AgentOSUploads!C:C,"Deleted",AgentOSUploads!A:A,A21)</f>
        <v>0</v>
      </c>
      <c r="G21">
        <f>COUNTIFS(AgentOSUploads!A:A,A21,AgentOSUploads!K:K,"&gt; ")</f>
        <v>0</v>
      </c>
      <c r="H21" s="2">
        <f>SUMIFS(AgentOSUploads!I:I,AgentOSUploads!C:C,"&lt;&gt;Deleted",AgentOSUploads!A:A,A21,AgentOSUploads!K:K,"&gt; ")</f>
        <v>0</v>
      </c>
      <c r="I21">
        <f>COUNTIF('Bank Statements'!$A:$A,A21)</f>
        <v>0</v>
      </c>
      <c r="J21">
        <f>COUNTIFS(AgentOSUploads!A:A,A21,AgentOSUploads!C:C,"&lt;&gt;Deleted")</f>
        <v>0</v>
      </c>
      <c r="K21" s="2">
        <f t="shared" si="1"/>
        <v>0</v>
      </c>
      <c r="L21" s="2">
        <f t="shared" si="5"/>
        <v>0</v>
      </c>
      <c r="O21" s="2">
        <f t="shared" si="2"/>
        <v>0</v>
      </c>
      <c r="P21" s="2">
        <f t="shared" si="3"/>
        <v>0</v>
      </c>
    </row>
    <row r="22" spans="1:16" x14ac:dyDescent="0.25">
      <c r="A22" s="1">
        <f t="shared" si="4"/>
        <v>45524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SUMIF(Calmony!$A:$A,A19,Calmony!$G:$G)</f>
        <v>0</v>
      </c>
      <c r="F22" s="2">
        <f>SUMIFS(AgentOSUploads!I:I,AgentOSUploads!C:C,"Deleted",AgentOSUploads!A:A,A22)</f>
        <v>0</v>
      </c>
      <c r="G22">
        <f>COUNTIFS(AgentOSUploads!A:A,A22,AgentOSUploads!K:K,"&gt; ")</f>
        <v>0</v>
      </c>
      <c r="H22" s="2">
        <f>SUMIFS(AgentOSUploads!I:I,AgentOSUploads!C:C,"&lt;&gt;Deleted",AgentOSUploads!A:A,A22,AgentOSUploads!K:K,"&gt; ")</f>
        <v>0</v>
      </c>
      <c r="I22">
        <f>COUNTIF('Bank Statements'!$A:$A,A22)</f>
        <v>0</v>
      </c>
      <c r="J22">
        <f>COUNTIFS(AgentOSUploads!A:A,A22,AgentOSUploads!C:C,"&lt;&gt;Deleted")</f>
        <v>0</v>
      </c>
      <c r="K22" s="2">
        <f t="shared" si="1"/>
        <v>0</v>
      </c>
      <c r="L22" s="2">
        <f t="shared" si="5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1">
        <f t="shared" si="4"/>
        <v>45525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SUMIF(Calmony!$A:$A,A20,Calmony!$G:$G)</f>
        <v>0</v>
      </c>
      <c r="F23" s="2">
        <f>SUMIFS(AgentOSUploads!I:I,AgentOSUploads!C:C,"Deleted",AgentOSUploads!A:A,A23)</f>
        <v>0</v>
      </c>
      <c r="G23">
        <f>COUNTIFS(AgentOSUploads!A:A,A23,AgentOSUploads!K:K,"&gt; ")</f>
        <v>0</v>
      </c>
      <c r="H23" s="2">
        <f>SUMIFS(AgentOSUploads!I:I,AgentOSUploads!C:C,"&lt;&gt;Deleted",AgentOSUploads!A:A,A23,AgentOSUploads!K:K,"&gt; ")</f>
        <v>0</v>
      </c>
      <c r="I23">
        <f>COUNTIF('Bank Statements'!$A:$A,A23)</f>
        <v>0</v>
      </c>
      <c r="J23">
        <f>COUNTIFS(AgentOSUploads!A:A,A23,AgentOSUploads!C:C,"&lt;&gt;Deleted")</f>
        <v>0</v>
      </c>
      <c r="K23" s="2">
        <f t="shared" si="1"/>
        <v>0</v>
      </c>
      <c r="L23" s="2">
        <f t="shared" si="5"/>
        <v>0</v>
      </c>
      <c r="O23" s="2">
        <f t="shared" si="2"/>
        <v>0</v>
      </c>
      <c r="P23" s="2">
        <f t="shared" si="3"/>
        <v>0</v>
      </c>
    </row>
    <row r="24" spans="1:16" x14ac:dyDescent="0.25">
      <c r="A24" s="1">
        <f t="shared" si="4"/>
        <v>45526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SUMIF(Calmony!$A:$A,A21,Calmony!$G:$G)</f>
        <v>0</v>
      </c>
      <c r="F24" s="2">
        <f>SUMIFS(AgentOSUploads!I:I,AgentOSUploads!C:C,"Deleted",AgentOSUploads!A:A,A24)</f>
        <v>0</v>
      </c>
      <c r="G24">
        <f>COUNTIFS(AgentOSUploads!A:A,A24,AgentOSUploads!K:K,"&gt; ")</f>
        <v>0</v>
      </c>
      <c r="H24" s="2">
        <f>SUMIFS(AgentOSUploads!I:I,AgentOSUploads!C:C,"&lt;&gt;Deleted",AgentOSUploads!A:A,A24,AgentOSUploads!K:K,"&gt; ")</f>
        <v>0</v>
      </c>
      <c r="I24">
        <f>COUNTIF('Bank Statements'!$A:$A,A24)</f>
        <v>0</v>
      </c>
      <c r="J24">
        <f>COUNTIFS(AgentOSUploads!A:A,A24,AgentOSUploads!C:C,"&lt;&gt;Deleted")</f>
        <v>0</v>
      </c>
      <c r="K24" s="2">
        <f t="shared" si="1"/>
        <v>0</v>
      </c>
      <c r="L24" s="2">
        <f t="shared" si="5"/>
        <v>0</v>
      </c>
      <c r="O24" s="2">
        <f t="shared" si="2"/>
        <v>0</v>
      </c>
      <c r="P24" s="2">
        <f t="shared" si="3"/>
        <v>0</v>
      </c>
    </row>
    <row r="25" spans="1:16" x14ac:dyDescent="0.25">
      <c r="A25" s="1">
        <f t="shared" si="4"/>
        <v>45527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SUMIF(Calmony!$A:$A,A22,Calmony!$G:$G)</f>
        <v>0</v>
      </c>
      <c r="F25" s="2">
        <f>SUMIFS(AgentOSUploads!I:I,AgentOSUploads!C:C,"Deleted",AgentOSUploads!A:A,A25)</f>
        <v>0</v>
      </c>
      <c r="G25">
        <f>COUNTIFS(AgentOSUploads!A:A,A25,AgentOSUploads!K:K,"&gt; ")</f>
        <v>0</v>
      </c>
      <c r="H25" s="2">
        <f>SUMIFS(AgentOSUploads!I:I,AgentOSUploads!C:C,"&lt;&gt;Deleted",AgentOSUploads!A:A,A25,AgentOSUploads!K:K,"&gt; ")</f>
        <v>0</v>
      </c>
      <c r="I25">
        <f>COUNTIF('Bank Statements'!$A:$A,A25)</f>
        <v>0</v>
      </c>
      <c r="J25">
        <f>COUNTIFS(AgentOSUploads!A:A,A25,AgentOSUploads!C:C,"&lt;&gt;Deleted")</f>
        <v>0</v>
      </c>
      <c r="K25" s="2">
        <f t="shared" si="1"/>
        <v>0</v>
      </c>
      <c r="L25" s="2">
        <f t="shared" si="5"/>
        <v>0</v>
      </c>
      <c r="O25" s="2">
        <f t="shared" si="2"/>
        <v>0</v>
      </c>
      <c r="P25" s="2">
        <f t="shared" si="3"/>
        <v>0</v>
      </c>
    </row>
    <row r="26" spans="1:16" x14ac:dyDescent="0.25">
      <c r="A26" s="1">
        <f t="shared" si="4"/>
        <v>45528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SUMIF(Calmony!$A:$A,A23,Calmony!$G:$G)</f>
        <v>0</v>
      </c>
      <c r="F26" s="2">
        <f>SUMIFS(AgentOSUploads!I:I,AgentOSUploads!C:C,"Deleted",AgentOSUploads!A:A,A26)</f>
        <v>0</v>
      </c>
      <c r="G26">
        <f>COUNTIFS(AgentOSUploads!A:A,A26,AgentOSUploads!K:K,"&gt; ")</f>
        <v>0</v>
      </c>
      <c r="H26" s="2">
        <f>SUMIFS(AgentOSUploads!I:I,AgentOSUploads!C:C,"&lt;&gt;Deleted",AgentOSUploads!A:A,A26,AgentOSUploads!K:K,"&gt; ")</f>
        <v>0</v>
      </c>
      <c r="I26">
        <f>COUNTIF('Bank Statements'!$A:$A,A26)</f>
        <v>0</v>
      </c>
      <c r="J26">
        <f>COUNTIFS(AgentOSUploads!A:A,A26,AgentOSUploads!C:C,"&lt;&gt;Deleted")</f>
        <v>0</v>
      </c>
      <c r="K26" s="2">
        <f t="shared" si="1"/>
        <v>0</v>
      </c>
      <c r="L26" s="2">
        <f t="shared" si="5"/>
        <v>0</v>
      </c>
      <c r="O26" s="2">
        <f t="shared" si="2"/>
        <v>0</v>
      </c>
      <c r="P26" s="2">
        <f t="shared" si="3"/>
        <v>0</v>
      </c>
    </row>
    <row r="27" spans="1:16" x14ac:dyDescent="0.25">
      <c r="A27" s="1">
        <f t="shared" si="4"/>
        <v>45529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SUMIF(Calmony!$A:$A,A24,Calmony!$G:$G)</f>
        <v>0</v>
      </c>
      <c r="F27" s="2">
        <f>SUMIFS(AgentOSUploads!I:I,AgentOSUploads!C:C,"Deleted",AgentOSUploads!A:A,A27)</f>
        <v>0</v>
      </c>
      <c r="G27">
        <f>COUNTIFS(AgentOSUploads!A:A,A27,AgentOSUploads!K:K,"&gt; ")</f>
        <v>0</v>
      </c>
      <c r="H27" s="2">
        <f>SUMIFS(AgentOSUploads!I:I,AgentOSUploads!C:C,"&lt;&gt;Deleted",AgentOSUploads!A:A,A27,AgentOSUploads!K:K,"&gt; ")</f>
        <v>0</v>
      </c>
      <c r="I27">
        <f>COUNTIF('Bank Statements'!$A:$A,A27)</f>
        <v>0</v>
      </c>
      <c r="J27">
        <f>COUNTIFS(AgentOSUploads!A:A,A27,AgentOSUploads!C:C,"&lt;&gt;Deleted")</f>
        <v>0</v>
      </c>
      <c r="K27" s="2">
        <f t="shared" si="1"/>
        <v>0</v>
      </c>
      <c r="L27" s="2">
        <f t="shared" si="5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1">
        <f t="shared" si="4"/>
        <v>45530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SUMIF(Calmony!$A:$A,A25,Calmony!$G:$G)</f>
        <v>0</v>
      </c>
      <c r="F28" s="2">
        <f>SUMIFS(AgentOSUploads!I:I,AgentOSUploads!C:C,"Deleted",AgentOSUploads!A:A,A28)</f>
        <v>0</v>
      </c>
      <c r="G28">
        <f>COUNTIFS(AgentOSUploads!A:A,A28,AgentOSUploads!K:K,"&gt; ")</f>
        <v>0</v>
      </c>
      <c r="H28" s="2">
        <f>SUMIFS(AgentOSUploads!I:I,AgentOSUploads!C:C,"&lt;&gt;Deleted",AgentOSUploads!A:A,A28,AgentOSUploads!K:K,"&gt; ")</f>
        <v>0</v>
      </c>
      <c r="I28">
        <f>COUNTIF('Bank Statements'!$A:$A,A28)</f>
        <v>0</v>
      </c>
      <c r="J28">
        <f>COUNTIFS(AgentOSUploads!A:A,A28,AgentOSUploads!C:C,"&lt;&gt;Deleted")</f>
        <v>0</v>
      </c>
      <c r="K28" s="2">
        <f t="shared" si="1"/>
        <v>0</v>
      </c>
      <c r="L28" s="2">
        <f t="shared" si="5"/>
        <v>0</v>
      </c>
      <c r="O28" s="2">
        <f t="shared" si="2"/>
        <v>0</v>
      </c>
      <c r="P28" s="2">
        <f t="shared" si="3"/>
        <v>0</v>
      </c>
    </row>
    <row r="29" spans="1:16" x14ac:dyDescent="0.25">
      <c r="A29" s="1">
        <f t="shared" si="4"/>
        <v>45531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SUMIF(Calmony!$A:$A,A26,Calmony!$G:$G)</f>
        <v>0</v>
      </c>
      <c r="F29" s="2">
        <f>SUMIFS(AgentOSUploads!I:I,AgentOSUploads!C:C,"Deleted",AgentOSUploads!A:A,A29)</f>
        <v>0</v>
      </c>
      <c r="G29">
        <f>COUNTIFS(AgentOSUploads!A:A,A29,AgentOSUploads!K:K,"&gt; ")</f>
        <v>0</v>
      </c>
      <c r="H29" s="2">
        <f>SUMIFS(AgentOSUploads!I:I,AgentOSUploads!C:C,"&lt;&gt;Deleted",AgentOSUploads!A:A,A29,AgentOSUploads!K:K,"&gt; ")</f>
        <v>0</v>
      </c>
      <c r="I29">
        <f>COUNTIF('Bank Statements'!$A:$A,A29)</f>
        <v>0</v>
      </c>
      <c r="J29">
        <f>COUNTIFS(AgentOSUploads!A:A,A29,AgentOSUploads!C:C,"&lt;&gt;Deleted")</f>
        <v>0</v>
      </c>
      <c r="K29" s="2">
        <f t="shared" si="1"/>
        <v>0</v>
      </c>
      <c r="L29" s="2">
        <f t="shared" si="5"/>
        <v>0</v>
      </c>
      <c r="O29" s="2">
        <f t="shared" si="2"/>
        <v>0</v>
      </c>
      <c r="P29" s="2">
        <f t="shared" si="3"/>
        <v>0</v>
      </c>
    </row>
    <row r="30" spans="1:16" x14ac:dyDescent="0.25">
      <c r="A30" s="1">
        <f t="shared" si="4"/>
        <v>45532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SUMIF(Calmony!$A:$A,A27,Calmony!$G:$G)</f>
        <v>0</v>
      </c>
      <c r="F30" s="2">
        <f>SUMIFS(AgentOSUploads!I:I,AgentOSUploads!C:C,"Deleted",AgentOSUploads!A:A,A30)</f>
        <v>0</v>
      </c>
      <c r="G30">
        <f>COUNTIFS(AgentOSUploads!A:A,A30,AgentOSUploads!K:K,"&gt; ")</f>
        <v>0</v>
      </c>
      <c r="H30" s="2">
        <f>SUMIFS(AgentOSUploads!I:I,AgentOSUploads!C:C,"&lt;&gt;Deleted",AgentOSUploads!A:A,A30,AgentOSUploads!K:K,"&gt; ")</f>
        <v>0</v>
      </c>
      <c r="I30">
        <f>COUNTIF('Bank Statements'!$A:$A,A30)</f>
        <v>0</v>
      </c>
      <c r="J30">
        <f>COUNTIFS(AgentOSUploads!A:A,A30,AgentOSUploads!C:C,"&lt;&gt;Deleted")</f>
        <v>0</v>
      </c>
      <c r="K30" s="2">
        <f t="shared" si="1"/>
        <v>0</v>
      </c>
      <c r="L30" s="2">
        <f t="shared" si="5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1">
        <f t="shared" si="4"/>
        <v>45533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SUMIF(Calmony!$A:$A,A28,Calmony!$G:$G)</f>
        <v>0</v>
      </c>
      <c r="F31" s="2">
        <f>SUMIFS(AgentOSUploads!I:I,AgentOSUploads!C:C,"Deleted",AgentOSUploads!A:A,A31)</f>
        <v>0</v>
      </c>
      <c r="G31">
        <f>COUNTIFS(AgentOSUploads!A:A,A31,AgentOSUploads!K:K,"&gt; ")</f>
        <v>0</v>
      </c>
      <c r="H31" s="2">
        <f>SUMIFS(AgentOSUploads!I:I,AgentOSUploads!C:C,"&lt;&gt;Deleted",AgentOSUploads!A:A,A31,AgentOSUploads!K:K,"&gt; ")</f>
        <v>0</v>
      </c>
      <c r="I31">
        <f>COUNTIF('Bank Statements'!$A:$A,A31)</f>
        <v>0</v>
      </c>
      <c r="J31">
        <f>COUNTIFS(AgentOSUploads!A:A,A31,AgentOSUploads!C:C,"&lt;&gt;Deleted")</f>
        <v>0</v>
      </c>
      <c r="K31" s="2">
        <f t="shared" si="1"/>
        <v>0</v>
      </c>
      <c r="L31" s="2">
        <f t="shared" si="5"/>
        <v>0</v>
      </c>
      <c r="O31" s="2">
        <f t="shared" si="2"/>
        <v>0</v>
      </c>
      <c r="P31" s="2">
        <f t="shared" si="3"/>
        <v>0</v>
      </c>
    </row>
    <row r="32" spans="1:16" x14ac:dyDescent="0.25">
      <c r="A32" s="1">
        <f t="shared" si="4"/>
        <v>45534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SUMIF(Calmony!$A:$A,A29,Calmony!$G:$G)</f>
        <v>0</v>
      </c>
      <c r="F32" s="2">
        <f>SUMIFS(AgentOSUploads!I:I,AgentOSUploads!C:C,"Deleted",AgentOSUploads!A:A,A32)</f>
        <v>0</v>
      </c>
      <c r="G32">
        <f>COUNTIFS(AgentOSUploads!A:A,A32,AgentOSUploads!K:K,"&gt; ")</f>
        <v>0</v>
      </c>
      <c r="H32" s="2">
        <f>SUMIFS(AgentOSUploads!I:I,AgentOSUploads!C:C,"&lt;&gt;Deleted",AgentOSUploads!A:A,A32,AgentOSUploads!K:K,"&gt; ")</f>
        <v>0</v>
      </c>
      <c r="I32">
        <f>COUNTIF('Bank Statements'!$A:$A,A32)</f>
        <v>0</v>
      </c>
      <c r="J32">
        <f>COUNTIFS(AgentOSUploads!A:A,A32,AgentOSUploads!C:C,"&lt;&gt;Deleted")</f>
        <v>0</v>
      </c>
      <c r="K32" s="2">
        <f t="shared" si="1"/>
        <v>0</v>
      </c>
      <c r="L32" s="2">
        <f t="shared" si="5"/>
        <v>0</v>
      </c>
      <c r="O32" s="2">
        <f t="shared" si="2"/>
        <v>0</v>
      </c>
      <c r="P32" s="2">
        <f t="shared" si="3"/>
        <v>0</v>
      </c>
    </row>
    <row r="33" spans="1:17" x14ac:dyDescent="0.25">
      <c r="A33" s="1">
        <f t="shared" si="4"/>
        <v>45535</v>
      </c>
      <c r="B33" s="2">
        <f>SUMIF('Bank Statements'!$A:$A,A33,'Bank Statements'!$D:$D)</f>
        <v>0</v>
      </c>
      <c r="C33" s="2">
        <f>SUMIFS(AgentOSUploads!I:I,AgentOSUploads!C:C,"&lt;&gt;Deleted",AgentOSUploads!A:A,A33)</f>
        <v>0</v>
      </c>
      <c r="D33" s="2">
        <f t="shared" si="0"/>
        <v>0</v>
      </c>
      <c r="E33" s="2">
        <f>SUMIF(Calmony!$A:$A,A30,Calmony!$G:$G)</f>
        <v>0</v>
      </c>
      <c r="F33" s="2">
        <f>SUMIFS(AgentOSUploads!I:I,AgentOSUploads!C:C,"Deleted",AgentOSUploads!A:A,A33)</f>
        <v>0</v>
      </c>
      <c r="G33">
        <f>COUNTIFS(AgentOSUploads!A:A,A33,AgentOSUploads!K:K,"&gt; ")</f>
        <v>0</v>
      </c>
      <c r="H33" s="2">
        <f>SUMIFS(AgentOSUploads!I:I,AgentOSUploads!C:C,"&lt;&gt;Deleted",AgentOSUploads!A:A,A33,AgentOSUploads!K:K,"&gt; ")</f>
        <v>0</v>
      </c>
      <c r="I33">
        <f>COUNTIF('Bank Statements'!$A:$A,A33)</f>
        <v>0</v>
      </c>
      <c r="J33">
        <f>COUNTIFS(AgentOSUploads!A:A,A33,AgentOSUploads!C:C,"&lt;&gt;Deleted")</f>
        <v>0</v>
      </c>
      <c r="K33" s="2">
        <f t="shared" si="1"/>
        <v>0</v>
      </c>
      <c r="L33" s="2">
        <f t="shared" si="5"/>
        <v>0</v>
      </c>
      <c r="O33" s="2">
        <f t="shared" si="2"/>
        <v>0</v>
      </c>
      <c r="P33" s="2">
        <f t="shared" si="3"/>
        <v>0</v>
      </c>
      <c r="Q33" s="2"/>
    </row>
    <row r="34" spans="1:17" x14ac:dyDescent="0.25">
      <c r="A34" s="1"/>
      <c r="B34" s="2"/>
      <c r="C34" s="2"/>
      <c r="D34" s="2"/>
      <c r="E34" s="2"/>
      <c r="F34" s="2"/>
      <c r="H34" s="2"/>
      <c r="K34" s="2"/>
      <c r="L34" s="2"/>
      <c r="O34" s="2"/>
      <c r="P34" s="2"/>
      <c r="Q34" s="2"/>
    </row>
    <row r="36" spans="1:17" x14ac:dyDescent="0.25">
      <c r="B36" s="2">
        <f t="shared" ref="B36:J36" si="6">SUM(B3:B35)</f>
        <v>0</v>
      </c>
      <c r="C36" s="2">
        <f t="shared" si="6"/>
        <v>0</v>
      </c>
      <c r="D36" s="2">
        <f t="shared" si="6"/>
        <v>0</v>
      </c>
      <c r="E36" s="2">
        <f t="shared" si="6"/>
        <v>0</v>
      </c>
      <c r="F36" s="2">
        <f t="shared" si="6"/>
        <v>0</v>
      </c>
      <c r="G36" s="2">
        <f t="shared" si="6"/>
        <v>0</v>
      </c>
      <c r="H36" s="2">
        <f t="shared" si="6"/>
        <v>0</v>
      </c>
      <c r="I36" s="2">
        <f t="shared" si="6"/>
        <v>0</v>
      </c>
      <c r="J36" s="2">
        <f t="shared" si="6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4"/>
  <sheetViews>
    <sheetView workbookViewId="0">
      <pane ySplit="2" topLeftCell="A3" activePane="bottomLeft" state="frozen"/>
      <selection activeCell="B1" sqref="B1"/>
      <selection pane="bottomLeft" activeCell="F4" sqref="F4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3.85546875" bestFit="1" customWidth="1"/>
    <col min="4" max="4" width="14.5703125" bestFit="1" customWidth="1"/>
    <col min="5" max="5" width="14.5703125" customWidth="1"/>
    <col min="6" max="6" width="14.85546875" bestFit="1" customWidth="1"/>
    <col min="7" max="7" width="14.28515625" bestFit="1" customWidth="1"/>
    <col min="8" max="8" width="14.7109375" bestFit="1" customWidth="1"/>
    <col min="9" max="9" width="13.28515625" customWidth="1"/>
    <col min="10" max="10" width="13.5703125" customWidth="1"/>
    <col min="11" max="11" width="12.5703125" bestFit="1" customWidth="1"/>
    <col min="12" max="12" width="16" bestFit="1" customWidth="1"/>
    <col min="13" max="13" width="16" customWidth="1"/>
    <col min="16" max="16" width="12.7109375" bestFit="1" customWidth="1"/>
  </cols>
  <sheetData>
    <row r="1" spans="1:17" x14ac:dyDescent="0.25">
      <c r="A1" t="s">
        <v>7</v>
      </c>
      <c r="C1">
        <f>August!K33</f>
        <v>0</v>
      </c>
    </row>
    <row r="2" spans="1:17" s="3" customFormat="1" ht="29.2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21</v>
      </c>
      <c r="F2" s="3" t="s">
        <v>5</v>
      </c>
      <c r="G2" s="3" t="s">
        <v>3</v>
      </c>
      <c r="H2" s="3" t="s">
        <v>4</v>
      </c>
      <c r="I2" s="3" t="s">
        <v>6</v>
      </c>
      <c r="J2" s="3" t="s">
        <v>16</v>
      </c>
      <c r="K2" s="3" t="s">
        <v>8</v>
      </c>
      <c r="L2" s="3" t="s">
        <v>17</v>
      </c>
      <c r="O2" s="3" t="s">
        <v>9</v>
      </c>
      <c r="P2" s="3" t="s">
        <v>18</v>
      </c>
      <c r="Q2" s="3" t="s">
        <v>19</v>
      </c>
    </row>
    <row r="3" spans="1:17" x14ac:dyDescent="0.25">
      <c r="A3" s="1">
        <f>August!A33+1</f>
        <v>45536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SUMIF(Calmony!$A:$A,A3,Calmony!$G:$G)</f>
        <v>0</v>
      </c>
      <c r="F3" s="2">
        <f>SUMIFS(AgentOSUploads!I:I,AgentOSUploads!C:C,"Deleted",AgentOSUploads!A:A,A3)</f>
        <v>0</v>
      </c>
      <c r="G3">
        <f>COUNTIFS(AgentOSUploads!A:A,A3,AgentOSUploads!K:K,"&gt; ")</f>
        <v>0</v>
      </c>
      <c r="H3" s="2">
        <f>SUMIFS(AgentOSUploads!I:I,AgentOSUploads!C:C,"&lt;&gt;Deleted",AgentOSUploads!A:A,A3,AgentOSUploads!K:K,"&gt; ")</f>
        <v>0</v>
      </c>
      <c r="I3">
        <f>COUNTIF('Bank Statements'!A:A,A3)</f>
        <v>0</v>
      </c>
      <c r="J3">
        <f>COUNTIFS(AgentOSUploads!A:A,A3,AgentOSUploads!C:C,"&lt;&gt;Deleted")</f>
        <v>0</v>
      </c>
      <c r="K3" s="2">
        <f>C1+B3</f>
        <v>0</v>
      </c>
      <c r="L3" s="2">
        <f>C1+C3+E3</f>
        <v>0</v>
      </c>
      <c r="M3" s="2"/>
      <c r="P3" s="2">
        <f>L3-O3</f>
        <v>0</v>
      </c>
      <c r="Q3">
        <f>K3-O3</f>
        <v>0</v>
      </c>
    </row>
    <row r="4" spans="1:17" x14ac:dyDescent="0.25">
      <c r="A4" s="1">
        <f>A3+1</f>
        <v>45537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2" si="0">B4-C4</f>
        <v>0</v>
      </c>
      <c r="E4" s="2">
        <f>SUMIF(Calmony!$A:$A,A4,Calmony!$G:$G)</f>
        <v>0</v>
      </c>
      <c r="F4" s="2">
        <f>SUMIFS(AgentOSUploads!I:I,AgentOSUploads!C:C,"Deleted",AgentOSUploads!A:A,A4)</f>
        <v>0</v>
      </c>
      <c r="G4">
        <f>COUNTIFS(AgentOSUploads!A:A,A4,AgentOSUploads!K:K,"&gt; ")</f>
        <v>0</v>
      </c>
      <c r="H4" s="2">
        <f>SUMIFS(AgentOSUploads!I:I,AgentOSUploads!C:C,"&lt;&gt;Deleted",AgentOSUploads!A:A,A4,AgentOSUploads!K:K,"&gt; ")</f>
        <v>0</v>
      </c>
      <c r="I4">
        <f>COUNTIF('Bank Statements'!A:A,A4)</f>
        <v>0</v>
      </c>
      <c r="J4">
        <f>COUNTIFS(AgentOSUploads!A:A,A4,AgentOSUploads!C:C,"&lt;&gt;Deleted")</f>
        <v>0</v>
      </c>
      <c r="K4" s="2">
        <f>L4</f>
        <v>0</v>
      </c>
      <c r="L4" s="2">
        <f>L3+C4+E4</f>
        <v>0</v>
      </c>
      <c r="M4" s="2"/>
      <c r="P4" s="2">
        <f t="shared" ref="P4:P32" si="1">L4-O4</f>
        <v>0</v>
      </c>
      <c r="Q4">
        <f t="shared" ref="Q4:Q32" si="2">K4-O4</f>
        <v>0</v>
      </c>
    </row>
    <row r="5" spans="1:17" x14ac:dyDescent="0.25">
      <c r="A5" s="1">
        <f t="shared" ref="A5:A32" si="3">A4+1</f>
        <v>45538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SUMIF(Calmony!$A:$A,A5,Calmony!$G:$G)</f>
        <v>0</v>
      </c>
      <c r="F5" s="2">
        <f>SUMIFS(AgentOSUploads!I:I,AgentOSUploads!C:C,"Deleted",AgentOSUploads!A:A,A5)</f>
        <v>0</v>
      </c>
      <c r="G5">
        <f>COUNTIFS(AgentOSUploads!A:A,A5,AgentOSUploads!K:K,"&gt; ")</f>
        <v>0</v>
      </c>
      <c r="H5" s="2">
        <f>SUMIFS(AgentOSUploads!I:I,AgentOSUploads!C:C,"&lt;&gt;Deleted",AgentOSUploads!A:A,A5,AgentOSUploads!K:K,"&gt; ")</f>
        <v>0</v>
      </c>
      <c r="I5">
        <f>COUNTIF('Bank Statements'!A:A,A5)</f>
        <v>0</v>
      </c>
      <c r="J5">
        <f>COUNTIFS(AgentOSUploads!A:A,A5,AgentOSUploads!C:C,"&lt;&gt;Deleted")</f>
        <v>0</v>
      </c>
      <c r="K5" s="2">
        <f t="shared" ref="K5:K32" si="4">K4+B5</f>
        <v>0</v>
      </c>
      <c r="L5" s="2">
        <f t="shared" ref="L5:L32" si="5">L4+C5+E5</f>
        <v>0</v>
      </c>
      <c r="M5" s="2"/>
      <c r="P5" s="2">
        <f t="shared" si="1"/>
        <v>0</v>
      </c>
      <c r="Q5">
        <f t="shared" si="2"/>
        <v>0</v>
      </c>
    </row>
    <row r="6" spans="1:17" x14ac:dyDescent="0.25">
      <c r="A6" s="1">
        <f t="shared" si="3"/>
        <v>45539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SUMIF(Calmony!$A:$A,A6,Calmony!$G:$G)</f>
        <v>0</v>
      </c>
      <c r="F6" s="2">
        <f>SUMIFS(AgentOSUploads!I:I,AgentOSUploads!C:C,"Deleted",AgentOSUploads!A:A,A6)</f>
        <v>0</v>
      </c>
      <c r="G6">
        <f>COUNTIFS(AgentOSUploads!A:A,A6,AgentOSUploads!K:K,"&gt; ")</f>
        <v>0</v>
      </c>
      <c r="H6" s="2">
        <f>SUMIFS(AgentOSUploads!I:I,AgentOSUploads!C:C,"&lt;&gt;Deleted",AgentOSUploads!A:A,A6,AgentOSUploads!K:K,"&gt; ")</f>
        <v>0</v>
      </c>
      <c r="I6">
        <f>COUNTIF('Bank Statements'!A:A,A6)</f>
        <v>0</v>
      </c>
      <c r="J6">
        <f>COUNTIFS(AgentOSUploads!A:A,A6,AgentOSUploads!C:C,"&lt;&gt;Deleted")</f>
        <v>0</v>
      </c>
      <c r="K6" s="2">
        <f t="shared" si="4"/>
        <v>0</v>
      </c>
      <c r="L6" s="2">
        <f t="shared" si="5"/>
        <v>0</v>
      </c>
      <c r="M6" s="2"/>
      <c r="P6" s="2">
        <f t="shared" si="1"/>
        <v>0</v>
      </c>
      <c r="Q6">
        <f t="shared" si="2"/>
        <v>0</v>
      </c>
    </row>
    <row r="7" spans="1:17" x14ac:dyDescent="0.25">
      <c r="A7" s="1">
        <f t="shared" si="3"/>
        <v>45540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SUMIF(Calmony!$A:$A,A7,Calmony!$G:$G)</f>
        <v>0</v>
      </c>
      <c r="F7" s="2">
        <f>SUMIFS(AgentOSUploads!I:I,AgentOSUploads!C:C,"Deleted",AgentOSUploads!A:A,A7)</f>
        <v>0</v>
      </c>
      <c r="G7">
        <f>COUNTIFS(AgentOSUploads!A:A,A7,AgentOSUploads!K:K,"&gt; ")</f>
        <v>0</v>
      </c>
      <c r="H7" s="2">
        <f>SUMIFS(AgentOSUploads!I:I,AgentOSUploads!C:C,"&lt;&gt;Deleted",AgentOSUploads!A:A,A7,AgentOSUploads!K:K,"&gt; ")</f>
        <v>0</v>
      </c>
      <c r="I7">
        <f>COUNTIF('Bank Statements'!A:A,A7)</f>
        <v>0</v>
      </c>
      <c r="J7">
        <f>COUNTIFS(AgentOSUploads!A:A,A7,AgentOSUploads!C:C,"&lt;&gt;Deleted")</f>
        <v>0</v>
      </c>
      <c r="K7" s="2">
        <f t="shared" si="4"/>
        <v>0</v>
      </c>
      <c r="L7" s="2">
        <f t="shared" si="5"/>
        <v>0</v>
      </c>
      <c r="M7" s="2"/>
      <c r="P7" s="2">
        <f t="shared" si="1"/>
        <v>0</v>
      </c>
      <c r="Q7">
        <f t="shared" si="2"/>
        <v>0</v>
      </c>
    </row>
    <row r="8" spans="1:17" x14ac:dyDescent="0.25">
      <c r="A8" s="1">
        <f t="shared" si="3"/>
        <v>45541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SUMIF(Calmony!$A:$A,A8,Calmony!$G:$G)</f>
        <v>0</v>
      </c>
      <c r="F8" s="2">
        <f>SUMIFS(AgentOSUploads!I:I,AgentOSUploads!C:C,"Deleted",AgentOSUploads!A:A,A8)</f>
        <v>0</v>
      </c>
      <c r="G8">
        <f>COUNTIFS(AgentOSUploads!A:A,A8,AgentOSUploads!K:K,"&gt; ")</f>
        <v>0</v>
      </c>
      <c r="H8" s="2">
        <f>SUMIFS(AgentOSUploads!I:I,AgentOSUploads!C:C,"&lt;&gt;Deleted",AgentOSUploads!A:A,A8,AgentOSUploads!K:K,"&gt; ")</f>
        <v>0</v>
      </c>
      <c r="I8">
        <f>COUNTIF('Bank Statements'!A:A,A8)</f>
        <v>0</v>
      </c>
      <c r="J8">
        <f>COUNTIFS(AgentOSUploads!A:A,A8,AgentOSUploads!C:C,"&lt;&gt;Deleted")</f>
        <v>0</v>
      </c>
      <c r="K8" s="2">
        <f t="shared" si="4"/>
        <v>0</v>
      </c>
      <c r="L8" s="2">
        <f t="shared" si="5"/>
        <v>0</v>
      </c>
      <c r="M8" s="2"/>
      <c r="P8" s="2">
        <f t="shared" si="1"/>
        <v>0</v>
      </c>
      <c r="Q8">
        <f t="shared" si="2"/>
        <v>0</v>
      </c>
    </row>
    <row r="9" spans="1:17" x14ac:dyDescent="0.25">
      <c r="A9" s="1">
        <f t="shared" si="3"/>
        <v>45542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SUMIF(Calmony!$A:$A,A9,Calmony!$G:$G)</f>
        <v>0</v>
      </c>
      <c r="F9" s="2">
        <f>SUMIFS(AgentOSUploads!I:I,AgentOSUploads!C:C,"Deleted",AgentOSUploads!A:A,A9)</f>
        <v>0</v>
      </c>
      <c r="G9">
        <f>COUNTIFS(AgentOSUploads!A:A,A9,AgentOSUploads!K:K,"&gt; ")</f>
        <v>0</v>
      </c>
      <c r="H9" s="2">
        <f>SUMIFS(AgentOSUploads!I:I,AgentOSUploads!C:C,"&lt;&gt;Deleted",AgentOSUploads!A:A,A9,AgentOSUploads!K:K,"&gt; ")</f>
        <v>0</v>
      </c>
      <c r="I9">
        <f>COUNTIF('Bank Statements'!A:A,A9)</f>
        <v>0</v>
      </c>
      <c r="J9">
        <f>COUNTIFS(AgentOSUploads!A:A,A9,AgentOSUploads!C:C,"&lt;&gt;Deleted")</f>
        <v>0</v>
      </c>
      <c r="K9" s="2">
        <f t="shared" si="4"/>
        <v>0</v>
      </c>
      <c r="L9" s="2">
        <f t="shared" si="5"/>
        <v>0</v>
      </c>
      <c r="M9" s="2"/>
      <c r="P9" s="2">
        <f t="shared" si="1"/>
        <v>0</v>
      </c>
      <c r="Q9">
        <f t="shared" si="2"/>
        <v>0</v>
      </c>
    </row>
    <row r="10" spans="1:17" x14ac:dyDescent="0.25">
      <c r="A10" s="1">
        <f t="shared" si="3"/>
        <v>45543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SUMIF(Calmony!$A:$A,A10,Calmony!$G:$G)</f>
        <v>0</v>
      </c>
      <c r="F10" s="2">
        <f>SUMIFS(AgentOSUploads!I:I,AgentOSUploads!C:C,"Deleted",AgentOSUploads!A:A,A10)</f>
        <v>0</v>
      </c>
      <c r="G10">
        <f>COUNTIFS(AgentOSUploads!A:A,A10,AgentOSUploads!K:K,"&gt; ")</f>
        <v>0</v>
      </c>
      <c r="H10" s="2">
        <f>SUMIFS(AgentOSUploads!I:I,AgentOSUploads!C:C,"&lt;&gt;Deleted",AgentOSUploads!A:A,A10,AgentOSUploads!K:K,"&gt; ")</f>
        <v>0</v>
      </c>
      <c r="I10">
        <f>COUNTIF('Bank Statements'!A:A,A10)</f>
        <v>0</v>
      </c>
      <c r="J10">
        <f>COUNTIFS(AgentOSUploads!A:A,A10,AgentOSUploads!C:C,"&lt;&gt;Deleted")</f>
        <v>0</v>
      </c>
      <c r="K10" s="2">
        <f t="shared" si="4"/>
        <v>0</v>
      </c>
      <c r="L10" s="2">
        <f t="shared" si="5"/>
        <v>0</v>
      </c>
      <c r="M10" s="2"/>
      <c r="P10" s="2">
        <f t="shared" si="1"/>
        <v>0</v>
      </c>
      <c r="Q10">
        <f t="shared" si="2"/>
        <v>0</v>
      </c>
    </row>
    <row r="11" spans="1:17" x14ac:dyDescent="0.25">
      <c r="A11" s="1">
        <f t="shared" si="3"/>
        <v>45544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SUMIF(Calmony!$A:$A,A11,Calmony!$G:$G)</f>
        <v>0</v>
      </c>
      <c r="F11" s="2">
        <f>SUMIFS(AgentOSUploads!I:I,AgentOSUploads!C:C,"Deleted",AgentOSUploads!A:A,A11)</f>
        <v>0</v>
      </c>
      <c r="G11">
        <f>COUNTIFS(AgentOSUploads!A:A,A11,AgentOSUploads!K:K,"&gt; ")</f>
        <v>0</v>
      </c>
      <c r="H11" s="2">
        <f>SUMIFS(AgentOSUploads!I:I,AgentOSUploads!C:C,"&lt;&gt;Deleted",AgentOSUploads!A:A,A11,AgentOSUploads!K:K,"&gt; ")</f>
        <v>0</v>
      </c>
      <c r="I11">
        <f>COUNTIF('Bank Statements'!A:A,A11)</f>
        <v>0</v>
      </c>
      <c r="J11">
        <f>COUNTIFS(AgentOSUploads!A:A,A11,AgentOSUploads!C:C,"&lt;&gt;Deleted")</f>
        <v>0</v>
      </c>
      <c r="K11" s="2">
        <f t="shared" si="4"/>
        <v>0</v>
      </c>
      <c r="L11" s="2">
        <f t="shared" si="5"/>
        <v>0</v>
      </c>
      <c r="M11" s="2"/>
      <c r="P11" s="2">
        <f t="shared" si="1"/>
        <v>0</v>
      </c>
      <c r="Q11">
        <f t="shared" si="2"/>
        <v>0</v>
      </c>
    </row>
    <row r="12" spans="1:17" x14ac:dyDescent="0.25">
      <c r="A12" s="1">
        <f t="shared" si="3"/>
        <v>45545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SUMIF(Calmony!$A:$A,A12,Calmony!$G:$G)</f>
        <v>0</v>
      </c>
      <c r="F12" s="2">
        <f>SUMIFS(AgentOSUploads!I:I,AgentOSUploads!C:C,"Deleted",AgentOSUploads!A:A,A12)</f>
        <v>0</v>
      </c>
      <c r="G12">
        <f>COUNTIFS(AgentOSUploads!A:A,A12,AgentOSUploads!K:K,"&gt; ")</f>
        <v>0</v>
      </c>
      <c r="H12" s="2">
        <f>SUMIFS(AgentOSUploads!I:I,AgentOSUploads!C:C,"&lt;&gt;Deleted",AgentOSUploads!A:A,A12,AgentOSUploads!K:K,"&gt; ")</f>
        <v>0</v>
      </c>
      <c r="I12">
        <f>COUNTIF('Bank Statements'!A:A,A12)</f>
        <v>0</v>
      </c>
      <c r="J12">
        <f>COUNTIFS(AgentOSUploads!A:A,A12,AgentOSUploads!C:C,"&lt;&gt;Deleted")</f>
        <v>0</v>
      </c>
      <c r="K12" s="2">
        <f t="shared" si="4"/>
        <v>0</v>
      </c>
      <c r="L12" s="2">
        <f t="shared" si="5"/>
        <v>0</v>
      </c>
      <c r="M12" s="2"/>
      <c r="P12" s="2">
        <f t="shared" si="1"/>
        <v>0</v>
      </c>
      <c r="Q12">
        <f t="shared" si="2"/>
        <v>0</v>
      </c>
    </row>
    <row r="13" spans="1:17" x14ac:dyDescent="0.25">
      <c r="A13" s="1">
        <f t="shared" si="3"/>
        <v>45546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SUMIF(Calmony!$A:$A,A13,Calmony!$G:$G)</f>
        <v>0</v>
      </c>
      <c r="F13" s="2">
        <f>SUMIFS(AgentOSUploads!I:I,AgentOSUploads!C:C,"Deleted",AgentOSUploads!A:A,A13)</f>
        <v>0</v>
      </c>
      <c r="G13">
        <f>COUNTIFS(AgentOSUploads!A:A,A13,AgentOSUploads!K:K,"&gt; ")</f>
        <v>0</v>
      </c>
      <c r="H13" s="2">
        <f>SUMIFS(AgentOSUploads!I:I,AgentOSUploads!C:C,"&lt;&gt;Deleted",AgentOSUploads!A:A,A13,AgentOSUploads!K:K,"&gt; ")</f>
        <v>0</v>
      </c>
      <c r="I13">
        <f>COUNTIF('Bank Statements'!A:A,A13)</f>
        <v>0</v>
      </c>
      <c r="J13">
        <f>COUNTIFS(AgentOSUploads!A:A,A13,AgentOSUploads!C:C,"&lt;&gt;Deleted")</f>
        <v>0</v>
      </c>
      <c r="K13" s="2">
        <f t="shared" si="4"/>
        <v>0</v>
      </c>
      <c r="L13" s="2">
        <f t="shared" si="5"/>
        <v>0</v>
      </c>
      <c r="M13" s="2"/>
      <c r="P13" s="2">
        <f t="shared" si="1"/>
        <v>0</v>
      </c>
      <c r="Q13">
        <f t="shared" si="2"/>
        <v>0</v>
      </c>
    </row>
    <row r="14" spans="1:17" x14ac:dyDescent="0.25">
      <c r="A14" s="1">
        <f t="shared" si="3"/>
        <v>45547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SUMIF(Calmony!$A:$A,A14,Calmony!$G:$G)</f>
        <v>0</v>
      </c>
      <c r="F14" s="2">
        <f>SUMIFS(AgentOSUploads!I:I,AgentOSUploads!C:C,"Deleted",AgentOSUploads!A:A,A14)</f>
        <v>0</v>
      </c>
      <c r="G14">
        <f>COUNTIFS(AgentOSUploads!A:A,A14,AgentOSUploads!K:K,"&gt; ")</f>
        <v>0</v>
      </c>
      <c r="H14" s="2">
        <f>SUMIFS(AgentOSUploads!I:I,AgentOSUploads!C:C,"&lt;&gt;Deleted",AgentOSUploads!A:A,A14,AgentOSUploads!K:K,"&gt; ")</f>
        <v>0</v>
      </c>
      <c r="I14">
        <f>COUNTIF('Bank Statements'!A:A,A14)</f>
        <v>0</v>
      </c>
      <c r="J14">
        <f>COUNTIFS(AgentOSUploads!A:A,A14,AgentOSUploads!C:C,"&lt;&gt;Deleted")</f>
        <v>0</v>
      </c>
      <c r="K14" s="2">
        <f t="shared" si="4"/>
        <v>0</v>
      </c>
      <c r="L14" s="2">
        <f t="shared" si="5"/>
        <v>0</v>
      </c>
      <c r="M14" s="2"/>
      <c r="P14" s="2">
        <f t="shared" si="1"/>
        <v>0</v>
      </c>
      <c r="Q14">
        <f t="shared" si="2"/>
        <v>0</v>
      </c>
    </row>
    <row r="15" spans="1:17" x14ac:dyDescent="0.25">
      <c r="A15" s="1">
        <f t="shared" si="3"/>
        <v>45548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SUMIF(Calmony!$A:$A,A15,Calmony!$G:$G)</f>
        <v>0</v>
      </c>
      <c r="F15" s="2">
        <f>SUMIFS(AgentOSUploads!I:I,AgentOSUploads!C:C,"Deleted",AgentOSUploads!A:A,A15)</f>
        <v>0</v>
      </c>
      <c r="G15">
        <f>COUNTIFS(AgentOSUploads!A:A,A15,AgentOSUploads!K:K,"&gt; ")</f>
        <v>0</v>
      </c>
      <c r="H15" s="2">
        <f>SUMIFS(AgentOSUploads!I:I,AgentOSUploads!C:C,"&lt;&gt;Deleted",AgentOSUploads!A:A,A15,AgentOSUploads!K:K,"&gt; ")</f>
        <v>0</v>
      </c>
      <c r="I15">
        <f>COUNTIF('Bank Statements'!A:A,A15)</f>
        <v>0</v>
      </c>
      <c r="J15">
        <f>COUNTIFS(AgentOSUploads!A:A,A15,AgentOSUploads!C:C,"&lt;&gt;Deleted")</f>
        <v>0</v>
      </c>
      <c r="K15" s="2">
        <f t="shared" si="4"/>
        <v>0</v>
      </c>
      <c r="L15" s="2">
        <f t="shared" si="5"/>
        <v>0</v>
      </c>
      <c r="M15" s="2"/>
      <c r="P15" s="2">
        <f t="shared" si="1"/>
        <v>0</v>
      </c>
      <c r="Q15">
        <f t="shared" si="2"/>
        <v>0</v>
      </c>
    </row>
    <row r="16" spans="1:17" x14ac:dyDescent="0.25">
      <c r="A16" s="1">
        <f t="shared" si="3"/>
        <v>45549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SUMIF(Calmony!$A:$A,A16,Calmony!$G:$G)</f>
        <v>0</v>
      </c>
      <c r="F16" s="2">
        <f>SUMIFS(AgentOSUploads!I:I,AgentOSUploads!C:C,"Deleted",AgentOSUploads!A:A,A16)</f>
        <v>0</v>
      </c>
      <c r="G16">
        <f>COUNTIFS(AgentOSUploads!A:A,A16,AgentOSUploads!K:K,"&gt; ")</f>
        <v>0</v>
      </c>
      <c r="H16" s="2">
        <f>SUMIFS(AgentOSUploads!I:I,AgentOSUploads!C:C,"&lt;&gt;Deleted",AgentOSUploads!A:A,A16,AgentOSUploads!K:K,"&gt; ")</f>
        <v>0</v>
      </c>
      <c r="I16">
        <f>COUNTIF('Bank Statements'!A:A,A16)</f>
        <v>0</v>
      </c>
      <c r="J16">
        <f>COUNTIFS(AgentOSUploads!A:A,A16,AgentOSUploads!C:C,"&lt;&gt;Deleted")</f>
        <v>0</v>
      </c>
      <c r="K16" s="2">
        <f t="shared" si="4"/>
        <v>0</v>
      </c>
      <c r="L16" s="2">
        <f t="shared" si="5"/>
        <v>0</v>
      </c>
      <c r="M16" s="2"/>
      <c r="P16" s="2">
        <f t="shared" si="1"/>
        <v>0</v>
      </c>
      <c r="Q16">
        <f t="shared" si="2"/>
        <v>0</v>
      </c>
    </row>
    <row r="17" spans="1:17" x14ac:dyDescent="0.25">
      <c r="A17" s="1">
        <f t="shared" si="3"/>
        <v>45550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SUMIF(Calmony!$A:$A,A17,Calmony!$G:$G)</f>
        <v>0</v>
      </c>
      <c r="F17" s="2">
        <f>SUMIFS(AgentOSUploads!I:I,AgentOSUploads!C:C,"Deleted",AgentOSUploads!A:A,A17)</f>
        <v>0</v>
      </c>
      <c r="G17">
        <f>COUNTIFS(AgentOSUploads!A:A,A17,AgentOSUploads!K:K,"&gt; ")</f>
        <v>0</v>
      </c>
      <c r="H17" s="2">
        <f>SUMIFS(AgentOSUploads!I:I,AgentOSUploads!C:C,"&lt;&gt;Deleted",AgentOSUploads!A:A,A17,AgentOSUploads!K:K,"&gt; ")</f>
        <v>0</v>
      </c>
      <c r="I17">
        <f>COUNTIF('Bank Statements'!A:A,A17)</f>
        <v>0</v>
      </c>
      <c r="J17">
        <f>COUNTIFS(AgentOSUploads!A:A,A17,AgentOSUploads!C:C,"&lt;&gt;Deleted")</f>
        <v>0</v>
      </c>
      <c r="K17" s="2">
        <f t="shared" si="4"/>
        <v>0</v>
      </c>
      <c r="L17" s="2">
        <f t="shared" si="5"/>
        <v>0</v>
      </c>
      <c r="M17" s="2"/>
      <c r="P17" s="2">
        <f t="shared" si="1"/>
        <v>0</v>
      </c>
      <c r="Q17">
        <f t="shared" si="2"/>
        <v>0</v>
      </c>
    </row>
    <row r="18" spans="1:17" x14ac:dyDescent="0.25">
      <c r="A18" s="1">
        <f t="shared" si="3"/>
        <v>45551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SUMIF(Calmony!$A:$A,A18,Calmony!$G:$G)</f>
        <v>0</v>
      </c>
      <c r="F18" s="2">
        <f>SUMIFS(AgentOSUploads!I:I,AgentOSUploads!C:C,"Deleted",AgentOSUploads!A:A,A18)</f>
        <v>0</v>
      </c>
      <c r="G18">
        <f>COUNTIFS(AgentOSUploads!A:A,A18,AgentOSUploads!K:K,"&gt; ")</f>
        <v>0</v>
      </c>
      <c r="H18" s="2">
        <f>SUMIFS(AgentOSUploads!I:I,AgentOSUploads!C:C,"&lt;&gt;Deleted",AgentOSUploads!A:A,A18,AgentOSUploads!K:K,"&gt; ")</f>
        <v>0</v>
      </c>
      <c r="I18">
        <f>COUNTIF('Bank Statements'!A:A,A18)</f>
        <v>0</v>
      </c>
      <c r="J18">
        <f>COUNTIFS(AgentOSUploads!A:A,A18,AgentOSUploads!C:C,"&lt;&gt;Deleted")</f>
        <v>0</v>
      </c>
      <c r="K18" s="2">
        <f t="shared" si="4"/>
        <v>0</v>
      </c>
      <c r="L18" s="2">
        <f t="shared" si="5"/>
        <v>0</v>
      </c>
      <c r="M18" s="2"/>
      <c r="P18" s="2">
        <f t="shared" si="1"/>
        <v>0</v>
      </c>
      <c r="Q18">
        <f t="shared" si="2"/>
        <v>0</v>
      </c>
    </row>
    <row r="19" spans="1:17" x14ac:dyDescent="0.25">
      <c r="A19" s="1">
        <f t="shared" si="3"/>
        <v>45552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SUMIF(Calmony!$A:$A,A19,Calmony!$G:$G)</f>
        <v>0</v>
      </c>
      <c r="F19" s="2">
        <f>SUMIFS(AgentOSUploads!I:I,AgentOSUploads!C:C,"Deleted",AgentOSUploads!A:A,A19)</f>
        <v>0</v>
      </c>
      <c r="G19">
        <f>COUNTIFS(AgentOSUploads!A:A,A19,AgentOSUploads!K:K,"&gt; ")</f>
        <v>0</v>
      </c>
      <c r="H19" s="2">
        <f>SUMIFS(AgentOSUploads!I:I,AgentOSUploads!C:C,"&lt;&gt;Deleted",AgentOSUploads!A:A,A19,AgentOSUploads!K:K,"&gt; ")</f>
        <v>0</v>
      </c>
      <c r="I19">
        <f>COUNTIF('Bank Statements'!A:A,A19)</f>
        <v>0</v>
      </c>
      <c r="J19">
        <f>COUNTIFS(AgentOSUploads!A:A,A19,AgentOSUploads!C:C,"&lt;&gt;Deleted")</f>
        <v>0</v>
      </c>
      <c r="K19" s="2">
        <f t="shared" si="4"/>
        <v>0</v>
      </c>
      <c r="L19" s="2">
        <f t="shared" si="5"/>
        <v>0</v>
      </c>
      <c r="M19" s="2"/>
      <c r="P19" s="2">
        <f t="shared" si="1"/>
        <v>0</v>
      </c>
      <c r="Q19">
        <f t="shared" si="2"/>
        <v>0</v>
      </c>
    </row>
    <row r="20" spans="1:17" x14ac:dyDescent="0.25">
      <c r="A20" s="1">
        <f t="shared" si="3"/>
        <v>45553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SUMIF(Calmony!$A:$A,A20,Calmony!$G:$G)</f>
        <v>0</v>
      </c>
      <c r="F20" s="2">
        <f>SUMIFS(AgentOSUploads!I:I,AgentOSUploads!C:C,"Deleted",AgentOSUploads!A:A,A20)</f>
        <v>0</v>
      </c>
      <c r="G20">
        <f>COUNTIFS(AgentOSUploads!A:A,A20,AgentOSUploads!K:K,"&gt; ")</f>
        <v>0</v>
      </c>
      <c r="H20" s="2">
        <f>SUMIFS(AgentOSUploads!I:I,AgentOSUploads!C:C,"&lt;&gt;Deleted",AgentOSUploads!A:A,A20,AgentOSUploads!K:K,"&gt; ")</f>
        <v>0</v>
      </c>
      <c r="I20">
        <f>COUNTIF('Bank Statements'!A:A,A20)</f>
        <v>0</v>
      </c>
      <c r="J20">
        <f>COUNTIFS(AgentOSUploads!A:A,A20,AgentOSUploads!C:C,"&lt;&gt;Deleted")</f>
        <v>0</v>
      </c>
      <c r="K20" s="2">
        <f t="shared" si="4"/>
        <v>0</v>
      </c>
      <c r="L20" s="2">
        <f t="shared" si="5"/>
        <v>0</v>
      </c>
      <c r="M20" s="2"/>
      <c r="P20" s="2">
        <f t="shared" si="1"/>
        <v>0</v>
      </c>
      <c r="Q20">
        <f t="shared" si="2"/>
        <v>0</v>
      </c>
    </row>
    <row r="21" spans="1:17" x14ac:dyDescent="0.25">
      <c r="A21" s="1">
        <f t="shared" si="3"/>
        <v>45554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SUMIF(Calmony!$A:$A,A21,Calmony!$G:$G)</f>
        <v>0</v>
      </c>
      <c r="F21" s="2">
        <f>SUMIFS(AgentOSUploads!I:I,AgentOSUploads!C:C,"Deleted",AgentOSUploads!A:A,A21)</f>
        <v>0</v>
      </c>
      <c r="G21">
        <f>COUNTIFS(AgentOSUploads!A:A,A21,AgentOSUploads!K:K,"&gt; ")</f>
        <v>0</v>
      </c>
      <c r="H21" s="2">
        <f>SUMIFS(AgentOSUploads!I:I,AgentOSUploads!C:C,"&lt;&gt;Deleted",AgentOSUploads!A:A,A21,AgentOSUploads!K:K,"&gt; ")</f>
        <v>0</v>
      </c>
      <c r="I21">
        <f>COUNTIF('Bank Statements'!A:A,A21)</f>
        <v>0</v>
      </c>
      <c r="J21">
        <f>COUNTIFS(AgentOSUploads!A:A,A21,AgentOSUploads!C:C,"&lt;&gt;Deleted")</f>
        <v>0</v>
      </c>
      <c r="K21" s="2">
        <f t="shared" si="4"/>
        <v>0</v>
      </c>
      <c r="L21" s="2">
        <f t="shared" si="5"/>
        <v>0</v>
      </c>
      <c r="M21" s="2"/>
      <c r="P21" s="2">
        <f t="shared" si="1"/>
        <v>0</v>
      </c>
      <c r="Q21">
        <f t="shared" si="2"/>
        <v>0</v>
      </c>
    </row>
    <row r="22" spans="1:17" x14ac:dyDescent="0.25">
      <c r="A22" s="1">
        <f t="shared" si="3"/>
        <v>45555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SUMIF(Calmony!$A:$A,A22,Calmony!$G:$G)</f>
        <v>0</v>
      </c>
      <c r="F22" s="2">
        <f>SUMIFS(AgentOSUploads!I:I,AgentOSUploads!C:C,"Deleted",AgentOSUploads!A:A,A22)</f>
        <v>0</v>
      </c>
      <c r="G22">
        <f>COUNTIFS(AgentOSUploads!A:A,A22,AgentOSUploads!K:K,"&gt; ")</f>
        <v>0</v>
      </c>
      <c r="H22" s="2">
        <f>SUMIFS(AgentOSUploads!I:I,AgentOSUploads!C:C,"&lt;&gt;Deleted",AgentOSUploads!A:A,A22,AgentOSUploads!K:K,"&gt; ")</f>
        <v>0</v>
      </c>
      <c r="I22">
        <f>COUNTIF('Bank Statements'!A:A,A22)</f>
        <v>0</v>
      </c>
      <c r="J22">
        <f>COUNTIFS(AgentOSUploads!A:A,A22,AgentOSUploads!C:C,"&lt;&gt;Deleted")</f>
        <v>0</v>
      </c>
      <c r="K22" s="2">
        <f t="shared" si="4"/>
        <v>0</v>
      </c>
      <c r="L22" s="2">
        <f t="shared" si="5"/>
        <v>0</v>
      </c>
      <c r="M22" s="2"/>
      <c r="P22" s="2">
        <f t="shared" si="1"/>
        <v>0</v>
      </c>
      <c r="Q22">
        <f t="shared" si="2"/>
        <v>0</v>
      </c>
    </row>
    <row r="23" spans="1:17" x14ac:dyDescent="0.25">
      <c r="A23" s="1">
        <f t="shared" si="3"/>
        <v>45556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SUMIF(Calmony!$A:$A,A23,Calmony!$G:$G)</f>
        <v>0</v>
      </c>
      <c r="F23" s="2">
        <f>SUMIFS(AgentOSUploads!I:I,AgentOSUploads!C:C,"Deleted",AgentOSUploads!A:A,A23)</f>
        <v>0</v>
      </c>
      <c r="G23">
        <f>COUNTIFS(AgentOSUploads!A:A,A23,AgentOSUploads!K:K,"&gt; ")</f>
        <v>0</v>
      </c>
      <c r="H23" s="2">
        <f>SUMIFS(AgentOSUploads!I:I,AgentOSUploads!C:C,"&lt;&gt;Deleted",AgentOSUploads!A:A,A23,AgentOSUploads!K:K,"&gt; ")</f>
        <v>0</v>
      </c>
      <c r="I23">
        <f>COUNTIF('Bank Statements'!A:A,A23)</f>
        <v>0</v>
      </c>
      <c r="J23">
        <f>COUNTIFS(AgentOSUploads!A:A,A23,AgentOSUploads!C:C,"&lt;&gt;Deleted")</f>
        <v>0</v>
      </c>
      <c r="K23" s="2">
        <f t="shared" si="4"/>
        <v>0</v>
      </c>
      <c r="L23" s="2">
        <f t="shared" si="5"/>
        <v>0</v>
      </c>
      <c r="M23" s="2"/>
      <c r="P23" s="2">
        <f t="shared" si="1"/>
        <v>0</v>
      </c>
      <c r="Q23">
        <f t="shared" si="2"/>
        <v>0</v>
      </c>
    </row>
    <row r="24" spans="1:17" x14ac:dyDescent="0.25">
      <c r="A24" s="1">
        <f t="shared" si="3"/>
        <v>45557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SUMIF(Calmony!$A:$A,A24,Calmony!$G:$G)</f>
        <v>0</v>
      </c>
      <c r="F24" s="2">
        <f>SUMIFS(AgentOSUploads!I:I,AgentOSUploads!C:C,"Deleted",AgentOSUploads!A:A,A24)</f>
        <v>0</v>
      </c>
      <c r="G24">
        <f>COUNTIFS(AgentOSUploads!A:A,A24,AgentOSUploads!K:K,"&gt; ")</f>
        <v>0</v>
      </c>
      <c r="H24" s="2">
        <f>SUMIFS(AgentOSUploads!I:I,AgentOSUploads!C:C,"&lt;&gt;Deleted",AgentOSUploads!A:A,A24,AgentOSUploads!K:K,"&gt; ")</f>
        <v>0</v>
      </c>
      <c r="I24">
        <f>COUNTIF('Bank Statements'!A:A,A24)</f>
        <v>0</v>
      </c>
      <c r="J24">
        <f>COUNTIFS(AgentOSUploads!A:A,A24,AgentOSUploads!C:C,"&lt;&gt;Deleted")</f>
        <v>0</v>
      </c>
      <c r="K24" s="2">
        <f t="shared" si="4"/>
        <v>0</v>
      </c>
      <c r="L24" s="2">
        <f t="shared" si="5"/>
        <v>0</v>
      </c>
      <c r="M24" s="2"/>
      <c r="P24" s="2">
        <f t="shared" si="1"/>
        <v>0</v>
      </c>
      <c r="Q24">
        <f t="shared" si="2"/>
        <v>0</v>
      </c>
    </row>
    <row r="25" spans="1:17" x14ac:dyDescent="0.25">
      <c r="A25" s="1">
        <f t="shared" si="3"/>
        <v>45558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SUMIF(Calmony!$A:$A,A25,Calmony!$G:$G)</f>
        <v>0</v>
      </c>
      <c r="F25" s="2">
        <f>SUMIFS(AgentOSUploads!I:I,AgentOSUploads!C:C,"Deleted",AgentOSUploads!A:A,A25)</f>
        <v>0</v>
      </c>
      <c r="G25">
        <f>COUNTIFS(AgentOSUploads!A:A,A25,AgentOSUploads!K:K,"&gt; ")</f>
        <v>0</v>
      </c>
      <c r="H25" s="2">
        <f>SUMIFS(AgentOSUploads!I:I,AgentOSUploads!C:C,"&lt;&gt;Deleted",AgentOSUploads!A:A,A25,AgentOSUploads!K:K,"&gt; ")</f>
        <v>0</v>
      </c>
      <c r="I25">
        <f>COUNTIF('Bank Statements'!A:A,A25)</f>
        <v>0</v>
      </c>
      <c r="J25">
        <f>COUNTIFS(AgentOSUploads!A:A,A25,AgentOSUploads!C:C,"&lt;&gt;Deleted")</f>
        <v>0</v>
      </c>
      <c r="K25" s="2">
        <f t="shared" si="4"/>
        <v>0</v>
      </c>
      <c r="L25" s="2">
        <f t="shared" si="5"/>
        <v>0</v>
      </c>
      <c r="M25" s="2"/>
      <c r="P25" s="2">
        <f t="shared" si="1"/>
        <v>0</v>
      </c>
      <c r="Q25">
        <f t="shared" si="2"/>
        <v>0</v>
      </c>
    </row>
    <row r="26" spans="1:17" x14ac:dyDescent="0.25">
      <c r="A26" s="1">
        <f t="shared" si="3"/>
        <v>45559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SUMIF(Calmony!$A:$A,A26,Calmony!$G:$G)</f>
        <v>0</v>
      </c>
      <c r="F26" s="2">
        <f>SUMIFS(AgentOSUploads!I:I,AgentOSUploads!C:C,"Deleted",AgentOSUploads!A:A,A26)</f>
        <v>0</v>
      </c>
      <c r="G26">
        <f>COUNTIFS(AgentOSUploads!A:A,A26,AgentOSUploads!K:K,"&gt; ")</f>
        <v>0</v>
      </c>
      <c r="H26" s="2">
        <f>SUMIFS(AgentOSUploads!I:I,AgentOSUploads!C:C,"&lt;&gt;Deleted",AgentOSUploads!A:A,A26,AgentOSUploads!K:K,"&gt; ")</f>
        <v>0</v>
      </c>
      <c r="I26">
        <f>COUNTIF('Bank Statements'!A:A,A26)</f>
        <v>0</v>
      </c>
      <c r="J26">
        <f>COUNTIFS(AgentOSUploads!A:A,A26,AgentOSUploads!C:C,"&lt;&gt;Deleted")</f>
        <v>0</v>
      </c>
      <c r="K26" s="2">
        <f t="shared" si="4"/>
        <v>0</v>
      </c>
      <c r="L26" s="2">
        <f t="shared" si="5"/>
        <v>0</v>
      </c>
      <c r="M26" s="2"/>
      <c r="P26" s="2">
        <f t="shared" si="1"/>
        <v>0</v>
      </c>
      <c r="Q26">
        <f t="shared" si="2"/>
        <v>0</v>
      </c>
    </row>
    <row r="27" spans="1:17" x14ac:dyDescent="0.25">
      <c r="A27" s="1">
        <f t="shared" si="3"/>
        <v>45560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SUMIF(Calmony!$A:$A,A27,Calmony!$G:$G)</f>
        <v>0</v>
      </c>
      <c r="F27" s="2">
        <f>SUMIFS(AgentOSUploads!I:I,AgentOSUploads!C:C,"Deleted",AgentOSUploads!A:A,A27)</f>
        <v>0</v>
      </c>
      <c r="G27">
        <f>COUNTIFS(AgentOSUploads!A:A,A27,AgentOSUploads!K:K,"&gt; ")</f>
        <v>0</v>
      </c>
      <c r="H27" s="2">
        <f>SUMIFS(AgentOSUploads!I:I,AgentOSUploads!C:C,"&lt;&gt;Deleted",AgentOSUploads!A:A,A27,AgentOSUploads!K:K,"&gt; ")</f>
        <v>0</v>
      </c>
      <c r="I27">
        <f>COUNTIF('Bank Statements'!A:A,A27)</f>
        <v>0</v>
      </c>
      <c r="J27">
        <f>COUNTIFS(AgentOSUploads!A:A,A27,AgentOSUploads!C:C,"&lt;&gt;Deleted")</f>
        <v>0</v>
      </c>
      <c r="K27" s="2">
        <f t="shared" si="4"/>
        <v>0</v>
      </c>
      <c r="L27" s="2">
        <f t="shared" si="5"/>
        <v>0</v>
      </c>
      <c r="M27" s="2"/>
      <c r="P27" s="2">
        <f t="shared" si="1"/>
        <v>0</v>
      </c>
      <c r="Q27">
        <f t="shared" si="2"/>
        <v>0</v>
      </c>
    </row>
    <row r="28" spans="1:17" x14ac:dyDescent="0.25">
      <c r="A28" s="1">
        <f t="shared" si="3"/>
        <v>45561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SUMIF(Calmony!$A:$A,A28,Calmony!$G:$G)</f>
        <v>0</v>
      </c>
      <c r="F28" s="2">
        <f>SUMIFS(AgentOSUploads!I:I,AgentOSUploads!C:C,"Deleted",AgentOSUploads!A:A,A28)</f>
        <v>0</v>
      </c>
      <c r="G28">
        <f>COUNTIFS(AgentOSUploads!A:A,A28,AgentOSUploads!K:K,"&gt; ")</f>
        <v>0</v>
      </c>
      <c r="H28" s="2">
        <f>SUMIFS(AgentOSUploads!I:I,AgentOSUploads!C:C,"&lt;&gt;Deleted",AgentOSUploads!A:A,A28,AgentOSUploads!K:K,"&gt; ")</f>
        <v>0</v>
      </c>
      <c r="I28">
        <f>COUNTIF('Bank Statements'!A:A,A28)</f>
        <v>0</v>
      </c>
      <c r="J28">
        <f>COUNTIFS(AgentOSUploads!A:A,A28,AgentOSUploads!C:C,"&lt;&gt;Deleted")</f>
        <v>0</v>
      </c>
      <c r="K28" s="2">
        <f t="shared" si="4"/>
        <v>0</v>
      </c>
      <c r="L28" s="2">
        <f t="shared" si="5"/>
        <v>0</v>
      </c>
      <c r="M28" s="2"/>
      <c r="P28" s="2">
        <f t="shared" si="1"/>
        <v>0</v>
      </c>
      <c r="Q28">
        <f t="shared" si="2"/>
        <v>0</v>
      </c>
    </row>
    <row r="29" spans="1:17" x14ac:dyDescent="0.25">
      <c r="A29" s="1">
        <f t="shared" si="3"/>
        <v>45562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SUMIF(Calmony!$A:$A,A29,Calmony!$G:$G)</f>
        <v>0</v>
      </c>
      <c r="F29" s="2">
        <f>SUMIFS(AgentOSUploads!I:I,AgentOSUploads!C:C,"Deleted",AgentOSUploads!A:A,A29)</f>
        <v>0</v>
      </c>
      <c r="G29">
        <f>COUNTIFS(AgentOSUploads!A:A,A29,AgentOSUploads!K:K,"&gt; ")</f>
        <v>0</v>
      </c>
      <c r="H29" s="2">
        <f>SUMIFS(AgentOSUploads!I:I,AgentOSUploads!C:C,"&lt;&gt;Deleted",AgentOSUploads!A:A,A29,AgentOSUploads!K:K,"&gt; ")</f>
        <v>0</v>
      </c>
      <c r="I29">
        <f>COUNTIF('Bank Statements'!A:A,A29)</f>
        <v>0</v>
      </c>
      <c r="J29">
        <f>COUNTIFS(AgentOSUploads!A:A,A29,AgentOSUploads!C:C,"&lt;&gt;Deleted")</f>
        <v>0</v>
      </c>
      <c r="K29" s="2">
        <f t="shared" si="4"/>
        <v>0</v>
      </c>
      <c r="L29" s="2">
        <f t="shared" si="5"/>
        <v>0</v>
      </c>
      <c r="M29" s="2"/>
      <c r="P29" s="2">
        <f t="shared" si="1"/>
        <v>0</v>
      </c>
      <c r="Q29">
        <f t="shared" si="2"/>
        <v>0</v>
      </c>
    </row>
    <row r="30" spans="1:17" x14ac:dyDescent="0.25">
      <c r="A30" s="1">
        <f t="shared" si="3"/>
        <v>45563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SUMIF(Calmony!$A:$A,A30,Calmony!$G:$G)</f>
        <v>0</v>
      </c>
      <c r="F30" s="2">
        <f>SUMIFS(AgentOSUploads!I:I,AgentOSUploads!C:C,"Deleted",AgentOSUploads!A:A,A30)</f>
        <v>0</v>
      </c>
      <c r="G30">
        <f>COUNTIFS(AgentOSUploads!A:A,A30,AgentOSUploads!K:K,"&gt; ")</f>
        <v>0</v>
      </c>
      <c r="H30" s="2">
        <f>SUMIFS(AgentOSUploads!I:I,AgentOSUploads!C:C,"&lt;&gt;Deleted",AgentOSUploads!A:A,A30,AgentOSUploads!K:K,"&gt; ")</f>
        <v>0</v>
      </c>
      <c r="I30">
        <f>COUNTIF('Bank Statements'!A:A,A30)</f>
        <v>0</v>
      </c>
      <c r="J30">
        <f>COUNTIFS(AgentOSUploads!A:A,A30,AgentOSUploads!C:C,"&lt;&gt;Deleted")</f>
        <v>0</v>
      </c>
      <c r="K30" s="2">
        <f t="shared" si="4"/>
        <v>0</v>
      </c>
      <c r="L30" s="2">
        <f t="shared" si="5"/>
        <v>0</v>
      </c>
      <c r="M30" s="2"/>
      <c r="P30" s="2">
        <f t="shared" si="1"/>
        <v>0</v>
      </c>
      <c r="Q30">
        <f t="shared" si="2"/>
        <v>0</v>
      </c>
    </row>
    <row r="31" spans="1:17" x14ac:dyDescent="0.25">
      <c r="A31" s="1">
        <f t="shared" si="3"/>
        <v>45564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SUMIF(Calmony!$A:$A,A31,Calmony!$G:$G)</f>
        <v>0</v>
      </c>
      <c r="F31" s="2">
        <f>SUMIFS(AgentOSUploads!I:I,AgentOSUploads!C:C,"Deleted",AgentOSUploads!A:A,A31)</f>
        <v>0</v>
      </c>
      <c r="G31">
        <f>COUNTIFS(AgentOSUploads!A:A,A31,AgentOSUploads!K:K,"&gt; ")</f>
        <v>0</v>
      </c>
      <c r="H31" s="2">
        <f>SUMIFS(AgentOSUploads!I:I,AgentOSUploads!C:C,"&lt;&gt;Deleted",AgentOSUploads!A:A,A31,AgentOSUploads!K:K,"&gt; ")</f>
        <v>0</v>
      </c>
      <c r="I31">
        <f>COUNTIF('Bank Statements'!A:A,A31)</f>
        <v>0</v>
      </c>
      <c r="J31">
        <f>COUNTIFS(AgentOSUploads!A:A,A31,AgentOSUploads!C:C,"&lt;&gt;Deleted")</f>
        <v>0</v>
      </c>
      <c r="K31" s="2">
        <f t="shared" si="4"/>
        <v>0</v>
      </c>
      <c r="L31" s="2">
        <f t="shared" si="5"/>
        <v>0</v>
      </c>
      <c r="M31" s="2"/>
      <c r="P31" s="2">
        <f t="shared" si="1"/>
        <v>0</v>
      </c>
      <c r="Q31">
        <f t="shared" si="2"/>
        <v>0</v>
      </c>
    </row>
    <row r="32" spans="1:17" x14ac:dyDescent="0.25">
      <c r="A32" s="1">
        <f t="shared" si="3"/>
        <v>45565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SUMIF(Calmony!$A:$A,A32,Calmony!$G:$G)</f>
        <v>0</v>
      </c>
      <c r="F32" s="2">
        <f>SUMIFS(AgentOSUploads!I:I,AgentOSUploads!C:C,"Deleted",AgentOSUploads!A:A,A32)</f>
        <v>0</v>
      </c>
      <c r="G32">
        <f>COUNTIFS(AgentOSUploads!A:A,A32,AgentOSUploads!K:K,"&gt; ")</f>
        <v>0</v>
      </c>
      <c r="H32" s="2">
        <f>SUMIFS(AgentOSUploads!I:I,AgentOSUploads!C:C,"&lt;&gt;Deleted",AgentOSUploads!A:A,A32,AgentOSUploads!K:K,"&gt; ")</f>
        <v>0</v>
      </c>
      <c r="I32">
        <f>COUNTIF('Bank Statements'!A:A,A32)</f>
        <v>0</v>
      </c>
      <c r="J32">
        <f>COUNTIFS(AgentOSUploads!A:A,A32,AgentOSUploads!C:C,"&lt;&gt;Deleted")</f>
        <v>0</v>
      </c>
      <c r="K32" s="2">
        <f t="shared" si="4"/>
        <v>0</v>
      </c>
      <c r="L32" s="2">
        <f t="shared" si="5"/>
        <v>0</v>
      </c>
      <c r="M32" s="2"/>
      <c r="P32" s="2">
        <f t="shared" si="1"/>
        <v>0</v>
      </c>
      <c r="Q32">
        <f t="shared" si="2"/>
        <v>0</v>
      </c>
    </row>
    <row r="33" spans="1:16" x14ac:dyDescent="0.25">
      <c r="A33" s="1"/>
      <c r="B33" s="2"/>
      <c r="C33" s="2"/>
      <c r="D33" s="2"/>
      <c r="E33" s="2"/>
      <c r="F33" s="2"/>
      <c r="K33" s="2"/>
      <c r="L33" s="2"/>
      <c r="M33" s="2"/>
      <c r="P33" s="2"/>
    </row>
    <row r="34" spans="1:16" x14ac:dyDescent="0.25">
      <c r="B34" s="2">
        <f t="shared" ref="B34:J34" si="6">SUM(B3:B33)</f>
        <v>0</v>
      </c>
      <c r="C34" s="2">
        <f t="shared" si="6"/>
        <v>0</v>
      </c>
      <c r="D34" s="2">
        <f t="shared" si="6"/>
        <v>0</v>
      </c>
      <c r="E34" s="2">
        <f t="shared" si="6"/>
        <v>0</v>
      </c>
      <c r="F34" s="2">
        <f t="shared" si="6"/>
        <v>0</v>
      </c>
      <c r="G34" s="2">
        <f t="shared" si="6"/>
        <v>0</v>
      </c>
      <c r="H34" s="2">
        <f t="shared" si="6"/>
        <v>0</v>
      </c>
      <c r="I34" s="2">
        <f t="shared" si="6"/>
        <v>0</v>
      </c>
      <c r="J34" s="2">
        <f t="shared" si="6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5"/>
  <sheetViews>
    <sheetView workbookViewId="0">
      <pane xSplit="11" ySplit="17" topLeftCell="L18" activePane="bottomRight" state="frozen"/>
      <selection pane="topRight" activeCell="K1" sqref="K1"/>
      <selection pane="bottomLeft" activeCell="A18" sqref="A18"/>
      <selection pane="bottomRight" activeCell="F3" sqref="F3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3.85546875" bestFit="1" customWidth="1"/>
    <col min="4" max="4" width="14.5703125" bestFit="1" customWidth="1"/>
    <col min="5" max="5" width="14.5703125" customWidth="1"/>
    <col min="6" max="6" width="14.85546875" bestFit="1" customWidth="1"/>
    <col min="7" max="7" width="14.28515625" bestFit="1" customWidth="1"/>
    <col min="8" max="8" width="14.7109375" bestFit="1" customWidth="1"/>
    <col min="9" max="9" width="13.28515625" customWidth="1"/>
    <col min="10" max="10" width="13.5703125" customWidth="1"/>
    <col min="12" max="12" width="12.5703125" bestFit="1" customWidth="1"/>
    <col min="13" max="13" width="16" bestFit="1" customWidth="1"/>
    <col min="14" max="14" width="10.7109375" bestFit="1" customWidth="1"/>
    <col min="15" max="15" width="11.140625" style="2" bestFit="1" customWidth="1"/>
    <col min="16" max="16" width="12.7109375" bestFit="1" customWidth="1"/>
    <col min="17" max="17" width="16.5703125" style="2" customWidth="1"/>
  </cols>
  <sheetData>
    <row r="1" spans="1:17" x14ac:dyDescent="0.25">
      <c r="A1" t="s">
        <v>7</v>
      </c>
      <c r="C1">
        <f>September!K32</f>
        <v>0</v>
      </c>
      <c r="F1" t="s">
        <v>13</v>
      </c>
    </row>
    <row r="2" spans="1:17" s="3" customFormat="1" ht="48.7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21</v>
      </c>
      <c r="F2" s="3" t="s">
        <v>5</v>
      </c>
      <c r="G2" s="3" t="s">
        <v>3</v>
      </c>
      <c r="H2" s="3" t="s">
        <v>4</v>
      </c>
      <c r="I2" s="3" t="s">
        <v>6</v>
      </c>
      <c r="J2" s="3" t="s">
        <v>16</v>
      </c>
      <c r="L2" s="3" t="s">
        <v>8</v>
      </c>
      <c r="M2" s="3" t="s">
        <v>17</v>
      </c>
      <c r="O2" s="4" t="s">
        <v>9</v>
      </c>
      <c r="P2" s="3" t="s">
        <v>18</v>
      </c>
      <c r="Q2" s="4" t="s">
        <v>19</v>
      </c>
    </row>
    <row r="3" spans="1:17" x14ac:dyDescent="0.25">
      <c r="A3" s="1">
        <f>September!A32+1</f>
        <v>45566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 t="shared" ref="D3:D33" si="0">B3-C3</f>
        <v>0</v>
      </c>
      <c r="E3" s="2">
        <f>SUMIF(Calmony!$A:$A,A3,Calmony!$G:$G)</f>
        <v>0</v>
      </c>
      <c r="F3" s="2">
        <f>SUMIFS(AgentOSUploads!I:I,AgentOSUploads!C:C,"Deleted",AgentOSUploads!A:A,A3)</f>
        <v>0</v>
      </c>
      <c r="G3">
        <f>COUNTIFS(AgentOSUploads!A:A,A3,AgentOSUploads!K:K,"&gt; ")</f>
        <v>0</v>
      </c>
      <c r="H3" s="2">
        <f>SUMIFS(AgentOSUploads!I:I,AgentOSUploads!C:C,"&lt;&gt;Deleted",AgentOSUploads!A:A,A3,AgentOSUploads!K:K,"&gt; ")</f>
        <v>0</v>
      </c>
      <c r="I3">
        <f>COUNTIF('Bank Statements'!$A:$A,A3)</f>
        <v>0</v>
      </c>
      <c r="J3">
        <f>COUNTIFS(AgentOSUploads!A:A,A3,AgentOSUploads!C:C,"&lt;&gt;Deleted")</f>
        <v>0</v>
      </c>
      <c r="L3" s="2">
        <f>C1+B3</f>
        <v>0</v>
      </c>
      <c r="M3" s="2">
        <f>C1+C3+E3</f>
        <v>0</v>
      </c>
      <c r="P3" s="2">
        <f>M3-O3</f>
        <v>0</v>
      </c>
      <c r="Q3" s="2">
        <f>L3-O3</f>
        <v>0</v>
      </c>
    </row>
    <row r="4" spans="1:17" x14ac:dyDescent="0.25">
      <c r="A4" s="1">
        <f>A3+1</f>
        <v>45567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si="0"/>
        <v>0</v>
      </c>
      <c r="E4" s="2">
        <f>SUMIF(Calmony!$A:$A,A4,Calmony!$G:$G)</f>
        <v>0</v>
      </c>
      <c r="F4" s="2">
        <f>SUMIFS(AgentOSUploads!I:I,AgentOSUploads!C:C,"Deleted",AgentOSUploads!A:A,A4)</f>
        <v>0</v>
      </c>
      <c r="G4">
        <f>COUNTIFS(AgentOSUploads!A:A,A4,AgentOSUploads!K:K,"&gt; ")</f>
        <v>0</v>
      </c>
      <c r="H4" s="2">
        <f>SUMIFS(AgentOSUploads!I:I,AgentOSUploads!C:C,"&lt;&gt;Deleted",AgentOSUploads!A:A,A4,AgentOSUploads!K:K,"&gt; ")</f>
        <v>0</v>
      </c>
      <c r="I4">
        <f>COUNTIF('Bank Statements'!$A:$A,A4)</f>
        <v>0</v>
      </c>
      <c r="J4">
        <f>COUNTIFS(AgentOSUploads!A:A,A4,AgentOSUploads!C:C,"&lt;&gt;Deleted")</f>
        <v>0</v>
      </c>
      <c r="L4" s="2">
        <f t="shared" ref="L4:L33" si="1">L3+B4</f>
        <v>0</v>
      </c>
      <c r="M4" s="2">
        <f>M3+C4+E4</f>
        <v>0</v>
      </c>
      <c r="P4" s="2">
        <f t="shared" ref="P4:P33" si="2">M4-O4</f>
        <v>0</v>
      </c>
      <c r="Q4" s="2">
        <f t="shared" ref="Q4:Q33" si="3">L4-O4</f>
        <v>0</v>
      </c>
    </row>
    <row r="5" spans="1:17" x14ac:dyDescent="0.25">
      <c r="A5" s="1">
        <f t="shared" ref="A5:A33" si="4">A4+1</f>
        <v>45568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SUMIF(Calmony!$A:$A,A5,Calmony!$G:$G)</f>
        <v>0</v>
      </c>
      <c r="F5" s="2">
        <f>SUMIFS(AgentOSUploads!I:I,AgentOSUploads!C:C,"Deleted",AgentOSUploads!A:A,A5)</f>
        <v>0</v>
      </c>
      <c r="G5">
        <f>COUNTIFS(AgentOSUploads!A:A,A5,AgentOSUploads!K:K,"&gt; ")</f>
        <v>0</v>
      </c>
      <c r="H5" s="2">
        <f>SUMIFS(AgentOSUploads!I:I,AgentOSUploads!C:C,"&lt;&gt;Deleted",AgentOSUploads!A:A,A5,AgentOSUploads!K:K,"&gt; ")</f>
        <v>0</v>
      </c>
      <c r="I5">
        <f>COUNTIF('Bank Statements'!$A:$A,A5)</f>
        <v>0</v>
      </c>
      <c r="J5">
        <f>COUNTIFS(AgentOSUploads!A:A,A5,AgentOSUploads!C:C,"&lt;&gt;Deleted")</f>
        <v>0</v>
      </c>
      <c r="L5" s="2">
        <f t="shared" si="1"/>
        <v>0</v>
      </c>
      <c r="M5" s="2">
        <f t="shared" ref="M5:M33" si="5">M4+C5+E5</f>
        <v>0</v>
      </c>
      <c r="P5" s="2">
        <f t="shared" si="2"/>
        <v>0</v>
      </c>
      <c r="Q5" s="2">
        <f t="shared" si="3"/>
        <v>0</v>
      </c>
    </row>
    <row r="6" spans="1:17" x14ac:dyDescent="0.25">
      <c r="A6" s="1">
        <f t="shared" si="4"/>
        <v>45569</v>
      </c>
      <c r="B6" s="2">
        <f>C6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SUMIF(Calmony!$A:$A,A6,Calmony!$G:$G)</f>
        <v>0</v>
      </c>
      <c r="F6" s="2">
        <f>SUMIFS(AgentOSUploads!I:I,AgentOSUploads!C:C,"Deleted",AgentOSUploads!A:A,A6)</f>
        <v>0</v>
      </c>
      <c r="G6">
        <f>COUNTIFS(AgentOSUploads!A:A,A6,AgentOSUploads!K:K,"&gt; ")</f>
        <v>0</v>
      </c>
      <c r="H6" s="2">
        <f>SUMIFS(AgentOSUploads!I:I,AgentOSUploads!C:C,"&lt;&gt;Deleted",AgentOSUploads!A:A,A6,AgentOSUploads!K:K,"&gt; ")</f>
        <v>0</v>
      </c>
      <c r="I6">
        <f>COUNTIF('Bank Statements'!$A:$A,A6)</f>
        <v>0</v>
      </c>
      <c r="J6">
        <f>COUNTIFS(AgentOSUploads!A:A,A6,AgentOSUploads!C:C,"&lt;&gt;Deleted")</f>
        <v>0</v>
      </c>
      <c r="L6" s="2">
        <f t="shared" si="1"/>
        <v>0</v>
      </c>
      <c r="M6" s="2">
        <f t="shared" si="5"/>
        <v>0</v>
      </c>
      <c r="N6" s="1"/>
      <c r="P6" s="2">
        <f t="shared" si="2"/>
        <v>0</v>
      </c>
      <c r="Q6" s="2">
        <f t="shared" si="3"/>
        <v>0</v>
      </c>
    </row>
    <row r="7" spans="1:17" x14ac:dyDescent="0.25">
      <c r="A7" s="1">
        <f t="shared" si="4"/>
        <v>45570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SUMIF(Calmony!$A:$A,A7,Calmony!$G:$G)</f>
        <v>0</v>
      </c>
      <c r="F7" s="2">
        <f>SUMIFS(AgentOSUploads!I:I,AgentOSUploads!C:C,"Deleted",AgentOSUploads!A:A,A7)</f>
        <v>0</v>
      </c>
      <c r="G7">
        <f>COUNTIFS(AgentOSUploads!A:A,A7,AgentOSUploads!K:K,"&gt; ")</f>
        <v>0</v>
      </c>
      <c r="H7" s="2">
        <f>SUMIFS(AgentOSUploads!I:I,AgentOSUploads!C:C,"&lt;&gt;Deleted",AgentOSUploads!A:A,A7,AgentOSUploads!K:K,"&gt; ")</f>
        <v>0</v>
      </c>
      <c r="I7">
        <f>COUNTIF('Bank Statements'!$A:$A,A7)</f>
        <v>0</v>
      </c>
      <c r="J7">
        <f>COUNTIFS(AgentOSUploads!A:A,A7,AgentOSUploads!C:C,"&lt;&gt;Deleted")</f>
        <v>0</v>
      </c>
      <c r="L7" s="2">
        <f t="shared" si="1"/>
        <v>0</v>
      </c>
      <c r="M7" s="2">
        <f t="shared" si="5"/>
        <v>0</v>
      </c>
      <c r="N7" s="1"/>
      <c r="P7" s="2">
        <f t="shared" si="2"/>
        <v>0</v>
      </c>
      <c r="Q7" s="2">
        <f t="shared" si="3"/>
        <v>0</v>
      </c>
    </row>
    <row r="8" spans="1:17" x14ac:dyDescent="0.25">
      <c r="A8" s="1">
        <f t="shared" si="4"/>
        <v>45571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SUMIF(Calmony!$A:$A,A8,Calmony!$G:$G)</f>
        <v>0</v>
      </c>
      <c r="F8" s="2">
        <f>SUMIFS(AgentOSUploads!I:I,AgentOSUploads!C:C,"Deleted",AgentOSUploads!A:A,A8)</f>
        <v>0</v>
      </c>
      <c r="G8">
        <f>COUNTIFS(AgentOSUploads!A:A,A8,AgentOSUploads!K:K,"&gt; ")</f>
        <v>0</v>
      </c>
      <c r="H8" s="2">
        <f>SUMIFS(AgentOSUploads!I:I,AgentOSUploads!C:C,"&lt;&gt;Deleted",AgentOSUploads!A:A,A8,AgentOSUploads!K:K,"&gt; ")</f>
        <v>0</v>
      </c>
      <c r="I8">
        <f>COUNTIF('Bank Statements'!$A:$A,A8)</f>
        <v>0</v>
      </c>
      <c r="J8">
        <f>COUNTIFS(AgentOSUploads!A:A,A8,AgentOSUploads!C:C,"&lt;&gt;Deleted")</f>
        <v>0</v>
      </c>
      <c r="L8" s="2">
        <f t="shared" si="1"/>
        <v>0</v>
      </c>
      <c r="M8" s="2">
        <f t="shared" si="5"/>
        <v>0</v>
      </c>
      <c r="N8" s="1"/>
      <c r="P8" s="2">
        <f t="shared" si="2"/>
        <v>0</v>
      </c>
      <c r="Q8" s="2">
        <f t="shared" si="3"/>
        <v>0</v>
      </c>
    </row>
    <row r="9" spans="1:17" x14ac:dyDescent="0.25">
      <c r="A9" s="1">
        <f t="shared" si="4"/>
        <v>45572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SUMIF(Calmony!$A:$A,A9,Calmony!$G:$G)</f>
        <v>0</v>
      </c>
      <c r="F9" s="2">
        <f>SUMIFS(AgentOSUploads!I:I,AgentOSUploads!C:C,"Deleted",AgentOSUploads!A:A,A9)</f>
        <v>0</v>
      </c>
      <c r="G9">
        <f>COUNTIFS(AgentOSUploads!A:A,A9,AgentOSUploads!K:K,"&gt; ")</f>
        <v>0</v>
      </c>
      <c r="H9" s="2">
        <f>SUMIFS(AgentOSUploads!I:I,AgentOSUploads!C:C,"&lt;&gt;Deleted",AgentOSUploads!A:A,A9,AgentOSUploads!K:K,"&gt; ")</f>
        <v>0</v>
      </c>
      <c r="I9">
        <f>COUNTIF('Bank Statements'!$A:$A,A9)</f>
        <v>0</v>
      </c>
      <c r="J9">
        <f>COUNTIFS(AgentOSUploads!A:A,A9,AgentOSUploads!C:C,"&lt;&gt;Deleted")</f>
        <v>0</v>
      </c>
      <c r="L9" s="2">
        <f t="shared" si="1"/>
        <v>0</v>
      </c>
      <c r="M9" s="2">
        <f t="shared" si="5"/>
        <v>0</v>
      </c>
      <c r="N9" s="1"/>
      <c r="P9" s="2">
        <f t="shared" si="2"/>
        <v>0</v>
      </c>
      <c r="Q9" s="2">
        <f t="shared" si="3"/>
        <v>0</v>
      </c>
    </row>
    <row r="10" spans="1:17" x14ac:dyDescent="0.25">
      <c r="A10" s="1">
        <f t="shared" si="4"/>
        <v>45573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SUMIF(Calmony!$A:$A,A10,Calmony!$G:$G)</f>
        <v>0</v>
      </c>
      <c r="F10" s="2">
        <f>SUMIFS(AgentOSUploads!I:I,AgentOSUploads!C:C,"Deleted",AgentOSUploads!A:A,A10)</f>
        <v>0</v>
      </c>
      <c r="G10">
        <f>COUNTIFS(AgentOSUploads!A:A,A10,AgentOSUploads!K:K,"&gt; ")</f>
        <v>0</v>
      </c>
      <c r="H10" s="2">
        <f>SUMIFS(AgentOSUploads!I:I,AgentOSUploads!C:C,"&lt;&gt;Deleted",AgentOSUploads!A:A,A10,AgentOSUploads!K:K,"&gt; ")</f>
        <v>0</v>
      </c>
      <c r="I10">
        <f>COUNTIF('Bank Statements'!$A:$A,A10)</f>
        <v>0</v>
      </c>
      <c r="J10">
        <f>COUNTIFS(AgentOSUploads!A:A,A10,AgentOSUploads!C:C,"&lt;&gt;Deleted")</f>
        <v>0</v>
      </c>
      <c r="L10" s="2">
        <f t="shared" si="1"/>
        <v>0</v>
      </c>
      <c r="M10" s="2">
        <f t="shared" si="5"/>
        <v>0</v>
      </c>
      <c r="N10" s="1"/>
      <c r="P10" s="2">
        <f t="shared" si="2"/>
        <v>0</v>
      </c>
      <c r="Q10" s="2">
        <f t="shared" si="3"/>
        <v>0</v>
      </c>
    </row>
    <row r="11" spans="1:17" x14ac:dyDescent="0.25">
      <c r="A11" s="1">
        <f t="shared" si="4"/>
        <v>45574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SUMIF(Calmony!$A:$A,A11,Calmony!$G:$G)</f>
        <v>0</v>
      </c>
      <c r="F11" s="2">
        <f>SUMIFS(AgentOSUploads!I:I,AgentOSUploads!C:C,"Deleted",AgentOSUploads!A:A,A11)</f>
        <v>0</v>
      </c>
      <c r="G11">
        <f>COUNTIFS(AgentOSUploads!A:A,A11,AgentOSUploads!K:K,"&gt; ")</f>
        <v>0</v>
      </c>
      <c r="H11" s="2">
        <f>SUMIFS(AgentOSUploads!I:I,AgentOSUploads!C:C,"&lt;&gt;Deleted",AgentOSUploads!A:A,A11,AgentOSUploads!K:K,"&gt; ")</f>
        <v>0</v>
      </c>
      <c r="I11">
        <f>COUNTIF('Bank Statements'!$A:$A,A11)</f>
        <v>0</v>
      </c>
      <c r="J11">
        <f>COUNTIFS(AgentOSUploads!A:A,A11,AgentOSUploads!C:C,"&lt;&gt;Deleted")</f>
        <v>0</v>
      </c>
      <c r="L11" s="2">
        <f t="shared" si="1"/>
        <v>0</v>
      </c>
      <c r="M11" s="2">
        <f t="shared" si="5"/>
        <v>0</v>
      </c>
      <c r="N11" s="1"/>
      <c r="P11" s="2">
        <f t="shared" si="2"/>
        <v>0</v>
      </c>
      <c r="Q11" s="2">
        <f t="shared" si="3"/>
        <v>0</v>
      </c>
    </row>
    <row r="12" spans="1:17" x14ac:dyDescent="0.25">
      <c r="A12" s="1">
        <f t="shared" si="4"/>
        <v>45575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SUMIF(Calmony!$A:$A,A12,Calmony!$G:$G)</f>
        <v>0</v>
      </c>
      <c r="F12" s="2">
        <f>SUMIFS(AgentOSUploads!I:I,AgentOSUploads!C:C,"Deleted",AgentOSUploads!A:A,A12)</f>
        <v>0</v>
      </c>
      <c r="G12">
        <f>COUNTIFS(AgentOSUploads!A:A,A12,AgentOSUploads!K:K,"&gt; ")</f>
        <v>0</v>
      </c>
      <c r="H12" s="2">
        <f>SUMIFS(AgentOSUploads!I:I,AgentOSUploads!C:C,"&lt;&gt;Deleted",AgentOSUploads!A:A,A12,AgentOSUploads!K:K,"&gt; ")</f>
        <v>0</v>
      </c>
      <c r="I12">
        <f>COUNTIF('Bank Statements'!$A:$A,A12)</f>
        <v>0</v>
      </c>
      <c r="J12">
        <f>COUNTIFS(AgentOSUploads!A:A,A12,AgentOSUploads!C:C,"&lt;&gt;Deleted")</f>
        <v>0</v>
      </c>
      <c r="L12" s="2">
        <f t="shared" si="1"/>
        <v>0</v>
      </c>
      <c r="M12" s="2">
        <f t="shared" si="5"/>
        <v>0</v>
      </c>
      <c r="N12" s="1"/>
      <c r="P12" s="2">
        <f t="shared" si="2"/>
        <v>0</v>
      </c>
      <c r="Q12" s="2">
        <f t="shared" si="3"/>
        <v>0</v>
      </c>
    </row>
    <row r="13" spans="1:17" x14ac:dyDescent="0.25">
      <c r="A13" s="1">
        <f t="shared" si="4"/>
        <v>45576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SUMIF(Calmony!$A:$A,A13,Calmony!$G:$G)</f>
        <v>0</v>
      </c>
      <c r="F13" s="2">
        <f>SUMIFS(AgentOSUploads!I:I,AgentOSUploads!C:C,"Deleted",AgentOSUploads!A:A,A13)</f>
        <v>0</v>
      </c>
      <c r="G13">
        <f>COUNTIFS(AgentOSUploads!A:A,A13,AgentOSUploads!K:K,"&gt; ")</f>
        <v>0</v>
      </c>
      <c r="H13" s="2">
        <f>SUMIFS(AgentOSUploads!I:I,AgentOSUploads!C:C,"&lt;&gt;Deleted",AgentOSUploads!A:A,A13,AgentOSUploads!K:K,"&gt; ")</f>
        <v>0</v>
      </c>
      <c r="I13">
        <f>COUNTIF('Bank Statements'!$A:$A,A13)</f>
        <v>0</v>
      </c>
      <c r="J13">
        <f>COUNTIFS(AgentOSUploads!A:A,A13,AgentOSUploads!C:C,"&lt;&gt;Deleted")</f>
        <v>0</v>
      </c>
      <c r="L13" s="2">
        <f t="shared" si="1"/>
        <v>0</v>
      </c>
      <c r="M13" s="2">
        <f t="shared" si="5"/>
        <v>0</v>
      </c>
      <c r="N13" s="1"/>
      <c r="P13" s="2">
        <f t="shared" si="2"/>
        <v>0</v>
      </c>
      <c r="Q13" s="2">
        <f t="shared" si="3"/>
        <v>0</v>
      </c>
    </row>
    <row r="14" spans="1:17" x14ac:dyDescent="0.25">
      <c r="A14" s="1">
        <f t="shared" si="4"/>
        <v>45577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SUMIF(Calmony!$A:$A,A14,Calmony!$G:$G)</f>
        <v>0</v>
      </c>
      <c r="F14" s="2">
        <f>SUMIFS(AgentOSUploads!I:I,AgentOSUploads!C:C,"Deleted",AgentOSUploads!A:A,A14)</f>
        <v>0</v>
      </c>
      <c r="G14">
        <f>COUNTIFS(AgentOSUploads!A:A,A14,AgentOSUploads!K:K,"&gt; ")</f>
        <v>0</v>
      </c>
      <c r="H14" s="2">
        <f>SUMIFS(AgentOSUploads!I:I,AgentOSUploads!C:C,"&lt;&gt;Deleted",AgentOSUploads!A:A,A14,AgentOSUploads!K:K,"&gt; ")</f>
        <v>0</v>
      </c>
      <c r="I14">
        <f>COUNTIF('Bank Statements'!$A:$A,A14)</f>
        <v>0</v>
      </c>
      <c r="J14">
        <f>COUNTIFS(AgentOSUploads!A:A,A14,AgentOSUploads!C:C,"&lt;&gt;Deleted")</f>
        <v>0</v>
      </c>
      <c r="L14" s="2">
        <f t="shared" si="1"/>
        <v>0</v>
      </c>
      <c r="M14" s="2">
        <f t="shared" si="5"/>
        <v>0</v>
      </c>
      <c r="N14" s="1"/>
      <c r="P14" s="2">
        <f t="shared" si="2"/>
        <v>0</v>
      </c>
      <c r="Q14" s="2">
        <f t="shared" si="3"/>
        <v>0</v>
      </c>
    </row>
    <row r="15" spans="1:17" x14ac:dyDescent="0.25">
      <c r="A15" s="1">
        <f t="shared" si="4"/>
        <v>45578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SUMIF(Calmony!$A:$A,A15,Calmony!$G:$G)</f>
        <v>0</v>
      </c>
      <c r="F15" s="2">
        <f>SUMIFS(AgentOSUploads!I:I,AgentOSUploads!C:C,"Deleted",AgentOSUploads!A:A,A15)</f>
        <v>0</v>
      </c>
      <c r="G15">
        <f>COUNTIFS(AgentOSUploads!A:A,A15,AgentOSUploads!K:K,"&gt; ")</f>
        <v>0</v>
      </c>
      <c r="H15" s="2">
        <f>SUMIFS(AgentOSUploads!I:I,AgentOSUploads!C:C,"&lt;&gt;Deleted",AgentOSUploads!A:A,A15,AgentOSUploads!K:K,"&gt; ")</f>
        <v>0</v>
      </c>
      <c r="I15">
        <f>COUNTIF('Bank Statements'!$A:$A,A15)</f>
        <v>0</v>
      </c>
      <c r="J15">
        <f>COUNTIFS(AgentOSUploads!A:A,A15,AgentOSUploads!C:C,"&lt;&gt;Deleted")</f>
        <v>0</v>
      </c>
      <c r="L15" s="2">
        <f t="shared" si="1"/>
        <v>0</v>
      </c>
      <c r="M15" s="2">
        <f t="shared" si="5"/>
        <v>0</v>
      </c>
      <c r="N15" s="1"/>
      <c r="P15" s="2">
        <f t="shared" si="2"/>
        <v>0</v>
      </c>
      <c r="Q15" s="2">
        <f t="shared" si="3"/>
        <v>0</v>
      </c>
    </row>
    <row r="16" spans="1:17" x14ac:dyDescent="0.25">
      <c r="A16" s="1">
        <f t="shared" si="4"/>
        <v>45579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SUMIF(Calmony!$A:$A,A16,Calmony!$G:$G)</f>
        <v>0</v>
      </c>
      <c r="F16" s="2">
        <f>SUMIFS(AgentOSUploads!I:I,AgentOSUploads!C:C,"Deleted",AgentOSUploads!A:A,A16)</f>
        <v>0</v>
      </c>
      <c r="G16">
        <f>COUNTIFS(AgentOSUploads!A:A,A16,AgentOSUploads!K:K,"&gt; ")</f>
        <v>0</v>
      </c>
      <c r="H16" s="2">
        <f>SUMIFS(AgentOSUploads!I:I,AgentOSUploads!C:C,"&lt;&gt;Deleted",AgentOSUploads!A:A,A16,AgentOSUploads!K:K,"&gt; ")</f>
        <v>0</v>
      </c>
      <c r="I16">
        <f>COUNTIF('Bank Statements'!$A:$A,A16)</f>
        <v>0</v>
      </c>
      <c r="J16">
        <f>COUNTIFS(AgentOSUploads!A:A,A16,AgentOSUploads!C:C,"&lt;&gt;Deleted")</f>
        <v>0</v>
      </c>
      <c r="L16" s="2">
        <f t="shared" si="1"/>
        <v>0</v>
      </c>
      <c r="M16" s="2">
        <f t="shared" si="5"/>
        <v>0</v>
      </c>
      <c r="N16" s="1"/>
      <c r="P16" s="2">
        <f t="shared" si="2"/>
        <v>0</v>
      </c>
      <c r="Q16" s="2">
        <f t="shared" si="3"/>
        <v>0</v>
      </c>
    </row>
    <row r="17" spans="1:17" x14ac:dyDescent="0.25">
      <c r="A17" s="1">
        <f t="shared" si="4"/>
        <v>45580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SUMIF(Calmony!$A:$A,A17,Calmony!$G:$G)</f>
        <v>0</v>
      </c>
      <c r="F17" s="2">
        <f>SUMIFS(AgentOSUploads!I:I,AgentOSUploads!C:C,"Deleted",AgentOSUploads!A:A,A17)</f>
        <v>0</v>
      </c>
      <c r="G17">
        <f>COUNTIFS(AgentOSUploads!A:A,A17,AgentOSUploads!K:K,"&gt; ")</f>
        <v>0</v>
      </c>
      <c r="H17" s="2">
        <f>SUMIFS(AgentOSUploads!I:I,AgentOSUploads!C:C,"&lt;&gt;Deleted",AgentOSUploads!A:A,A17,AgentOSUploads!K:K,"&gt; ")</f>
        <v>0</v>
      </c>
      <c r="I17">
        <f>COUNTIF('Bank Statements'!$A:$A,A17)</f>
        <v>0</v>
      </c>
      <c r="J17">
        <f>COUNTIFS(AgentOSUploads!A:A,A17,AgentOSUploads!C:C,"&lt;&gt;Deleted")</f>
        <v>0</v>
      </c>
      <c r="L17" s="2">
        <f t="shared" si="1"/>
        <v>0</v>
      </c>
      <c r="M17" s="2">
        <f t="shared" si="5"/>
        <v>0</v>
      </c>
      <c r="N17" s="1"/>
      <c r="P17" s="2">
        <f t="shared" si="2"/>
        <v>0</v>
      </c>
      <c r="Q17" s="2">
        <f t="shared" si="3"/>
        <v>0</v>
      </c>
    </row>
    <row r="18" spans="1:17" x14ac:dyDescent="0.25">
      <c r="A18" s="1">
        <f t="shared" si="4"/>
        <v>45581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SUMIF(Calmony!$A:$A,A18,Calmony!$G:$G)</f>
        <v>0</v>
      </c>
      <c r="F18" s="2">
        <f>SUMIFS(AgentOSUploads!I:I,AgentOSUploads!C:C,"Deleted",AgentOSUploads!A:A,A18)</f>
        <v>0</v>
      </c>
      <c r="G18">
        <f>COUNTIFS(AgentOSUploads!A:A,A18,AgentOSUploads!K:K,"&gt; ")</f>
        <v>0</v>
      </c>
      <c r="H18" s="2">
        <f>SUMIFS(AgentOSUploads!I:I,AgentOSUploads!C:C,"&lt;&gt;Deleted",AgentOSUploads!A:A,A18,AgentOSUploads!K:K,"&gt; ")</f>
        <v>0</v>
      </c>
      <c r="I18">
        <f>COUNTIF('Bank Statements'!$A:$A,A18)</f>
        <v>0</v>
      </c>
      <c r="J18">
        <f>COUNTIFS(AgentOSUploads!A:A,A18,AgentOSUploads!C:C,"&lt;&gt;Deleted")</f>
        <v>0</v>
      </c>
      <c r="L18" s="2">
        <f t="shared" si="1"/>
        <v>0</v>
      </c>
      <c r="M18" s="2">
        <f t="shared" si="5"/>
        <v>0</v>
      </c>
      <c r="N18" s="1"/>
      <c r="P18" s="2">
        <f t="shared" si="2"/>
        <v>0</v>
      </c>
      <c r="Q18" s="2">
        <f t="shared" si="3"/>
        <v>0</v>
      </c>
    </row>
    <row r="19" spans="1:17" x14ac:dyDescent="0.25">
      <c r="A19" s="1">
        <f t="shared" si="4"/>
        <v>45582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SUMIF(Calmony!$A:$A,A19,Calmony!$G:$G)</f>
        <v>0</v>
      </c>
      <c r="F19" s="2">
        <f>SUMIFS(AgentOSUploads!I:I,AgentOSUploads!C:C,"Deleted",AgentOSUploads!A:A,A19)</f>
        <v>0</v>
      </c>
      <c r="G19">
        <f>COUNTIFS(AgentOSUploads!A:A,A19,AgentOSUploads!K:K,"&gt; ")</f>
        <v>0</v>
      </c>
      <c r="H19" s="2">
        <f>SUMIFS(AgentOSUploads!I:I,AgentOSUploads!C:C,"&lt;&gt;Deleted",AgentOSUploads!A:A,A19,AgentOSUploads!K:K,"&gt; ")</f>
        <v>0</v>
      </c>
      <c r="I19">
        <f>COUNTIF('Bank Statements'!$A:$A,A19)</f>
        <v>0</v>
      </c>
      <c r="J19">
        <f>COUNTIFS(AgentOSUploads!A:A,A19,AgentOSUploads!C:C,"&lt;&gt;Deleted")</f>
        <v>0</v>
      </c>
      <c r="L19" s="2">
        <f t="shared" si="1"/>
        <v>0</v>
      </c>
      <c r="M19" s="2">
        <f t="shared" si="5"/>
        <v>0</v>
      </c>
      <c r="N19" s="1"/>
      <c r="P19" s="2">
        <f t="shared" si="2"/>
        <v>0</v>
      </c>
      <c r="Q19" s="2">
        <f t="shared" si="3"/>
        <v>0</v>
      </c>
    </row>
    <row r="20" spans="1:17" x14ac:dyDescent="0.25">
      <c r="A20" s="1">
        <f t="shared" si="4"/>
        <v>45583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SUMIF(Calmony!$A:$A,A20,Calmony!$G:$G)</f>
        <v>0</v>
      </c>
      <c r="F20" s="2">
        <f>SUMIFS(AgentOSUploads!I:I,AgentOSUploads!C:C,"Deleted",AgentOSUploads!A:A,A20)</f>
        <v>0</v>
      </c>
      <c r="G20">
        <f>COUNTIFS(AgentOSUploads!A:A,A20,AgentOSUploads!K:K,"&gt; ")</f>
        <v>0</v>
      </c>
      <c r="H20" s="2">
        <f>SUMIFS(AgentOSUploads!I:I,AgentOSUploads!C:C,"&lt;&gt;Deleted",AgentOSUploads!A:A,A20,AgentOSUploads!K:K,"&gt; ")</f>
        <v>0</v>
      </c>
      <c r="I20">
        <f>COUNTIF('Bank Statements'!$A:$A,A20)</f>
        <v>0</v>
      </c>
      <c r="J20">
        <f>COUNTIFS(AgentOSUploads!A:A,A20,AgentOSUploads!C:C,"&lt;&gt;Deleted")</f>
        <v>0</v>
      </c>
      <c r="L20" s="2">
        <f t="shared" si="1"/>
        <v>0</v>
      </c>
      <c r="M20" s="2">
        <f t="shared" si="5"/>
        <v>0</v>
      </c>
      <c r="N20" s="1"/>
      <c r="P20" s="2">
        <f t="shared" si="2"/>
        <v>0</v>
      </c>
      <c r="Q20" s="2">
        <f t="shared" si="3"/>
        <v>0</v>
      </c>
    </row>
    <row r="21" spans="1:17" x14ac:dyDescent="0.25">
      <c r="A21" s="1">
        <f t="shared" si="4"/>
        <v>45584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SUMIF(Calmony!$A:$A,A21,Calmony!$G:$G)</f>
        <v>0</v>
      </c>
      <c r="F21" s="2">
        <f>SUMIFS(AgentOSUploads!I:I,AgentOSUploads!C:C,"Deleted",AgentOSUploads!A:A,A21)</f>
        <v>0</v>
      </c>
      <c r="G21">
        <f>COUNTIFS(AgentOSUploads!A:A,A21,AgentOSUploads!K:K,"&gt; ")</f>
        <v>0</v>
      </c>
      <c r="H21" s="2">
        <f>SUMIFS(AgentOSUploads!I:I,AgentOSUploads!C:C,"&lt;&gt;Deleted",AgentOSUploads!A:A,A21,AgentOSUploads!K:K,"&gt; ")</f>
        <v>0</v>
      </c>
      <c r="I21">
        <f>COUNTIF('Bank Statements'!$A:$A,A21)</f>
        <v>0</v>
      </c>
      <c r="J21">
        <f>COUNTIFS(AgentOSUploads!A:A,A21,AgentOSUploads!C:C,"&lt;&gt;Deleted")</f>
        <v>0</v>
      </c>
      <c r="L21" s="2">
        <f t="shared" si="1"/>
        <v>0</v>
      </c>
      <c r="M21" s="2">
        <f t="shared" si="5"/>
        <v>0</v>
      </c>
      <c r="N21" s="1"/>
      <c r="P21" s="2">
        <f t="shared" si="2"/>
        <v>0</v>
      </c>
      <c r="Q21" s="2">
        <f t="shared" si="3"/>
        <v>0</v>
      </c>
    </row>
    <row r="22" spans="1:17" x14ac:dyDescent="0.25">
      <c r="A22" s="1">
        <f t="shared" si="4"/>
        <v>45585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SUMIF(Calmony!$A:$A,A22,Calmony!$G:$G)</f>
        <v>0</v>
      </c>
      <c r="F22" s="2">
        <f>SUMIFS(AgentOSUploads!I:I,AgentOSUploads!C:C,"Deleted",AgentOSUploads!A:A,A22)</f>
        <v>0</v>
      </c>
      <c r="G22">
        <f>COUNTIFS(AgentOSUploads!A:A,A22,AgentOSUploads!K:K,"&gt; ")</f>
        <v>0</v>
      </c>
      <c r="H22" s="2">
        <f>SUMIFS(AgentOSUploads!I:I,AgentOSUploads!C:C,"&lt;&gt;Deleted",AgentOSUploads!A:A,A22,AgentOSUploads!K:K,"&gt; ")</f>
        <v>0</v>
      </c>
      <c r="I22">
        <f>COUNTIF('Bank Statements'!$A:$A,A22)</f>
        <v>0</v>
      </c>
      <c r="J22">
        <f>COUNTIFS(AgentOSUploads!A:A,A22,AgentOSUploads!C:C,"&lt;&gt;Deleted")</f>
        <v>0</v>
      </c>
      <c r="L22" s="2">
        <f t="shared" si="1"/>
        <v>0</v>
      </c>
      <c r="M22" s="2">
        <f t="shared" si="5"/>
        <v>0</v>
      </c>
      <c r="N22" s="1"/>
      <c r="P22" s="2">
        <f t="shared" si="2"/>
        <v>0</v>
      </c>
      <c r="Q22" s="2">
        <f t="shared" si="3"/>
        <v>0</v>
      </c>
    </row>
    <row r="23" spans="1:17" x14ac:dyDescent="0.25">
      <c r="A23" s="1">
        <f t="shared" si="4"/>
        <v>45586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SUMIF(Calmony!$A:$A,A23,Calmony!$G:$G)</f>
        <v>0</v>
      </c>
      <c r="F23" s="2">
        <f>SUMIFS(AgentOSUploads!I:I,AgentOSUploads!C:C,"Deleted",AgentOSUploads!A:A,A23)</f>
        <v>0</v>
      </c>
      <c r="G23">
        <f>COUNTIFS(AgentOSUploads!A:A,A23,AgentOSUploads!K:K,"&gt; ")</f>
        <v>0</v>
      </c>
      <c r="H23" s="2">
        <f>SUMIFS(AgentOSUploads!I:I,AgentOSUploads!C:C,"&lt;&gt;Deleted",AgentOSUploads!A:A,A23,AgentOSUploads!K:K,"&gt; ")</f>
        <v>0</v>
      </c>
      <c r="I23">
        <f>COUNTIF('Bank Statements'!$A:$A,A23)</f>
        <v>0</v>
      </c>
      <c r="J23">
        <f>COUNTIFS(AgentOSUploads!A:A,A23,AgentOSUploads!C:C,"&lt;&gt;Deleted")</f>
        <v>0</v>
      </c>
      <c r="L23" s="2">
        <f t="shared" si="1"/>
        <v>0</v>
      </c>
      <c r="M23" s="2">
        <f t="shared" si="5"/>
        <v>0</v>
      </c>
      <c r="N23" s="1"/>
      <c r="P23" s="2">
        <f t="shared" si="2"/>
        <v>0</v>
      </c>
      <c r="Q23" s="2">
        <f t="shared" si="3"/>
        <v>0</v>
      </c>
    </row>
    <row r="24" spans="1:17" x14ac:dyDescent="0.25">
      <c r="A24" s="1">
        <f t="shared" si="4"/>
        <v>45587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SUMIF(Calmony!$A:$A,A24,Calmony!$G:$G)</f>
        <v>0</v>
      </c>
      <c r="F24" s="2">
        <f>SUMIFS(AgentOSUploads!I:I,AgentOSUploads!C:C,"Deleted",AgentOSUploads!A:A,A24)</f>
        <v>0</v>
      </c>
      <c r="G24">
        <f>COUNTIFS(AgentOSUploads!A:A,A24,AgentOSUploads!K:K,"&gt; ")</f>
        <v>0</v>
      </c>
      <c r="H24" s="2">
        <f>SUMIFS(AgentOSUploads!I:I,AgentOSUploads!C:C,"&lt;&gt;Deleted",AgentOSUploads!A:A,A24,AgentOSUploads!K:K,"&gt; ")</f>
        <v>0</v>
      </c>
      <c r="I24">
        <f>COUNTIF('Bank Statements'!$A:$A,A24)</f>
        <v>0</v>
      </c>
      <c r="J24">
        <f>COUNTIFS(AgentOSUploads!A:A,A24,AgentOSUploads!C:C,"&lt;&gt;Deleted")</f>
        <v>0</v>
      </c>
      <c r="L24" s="2">
        <f t="shared" si="1"/>
        <v>0</v>
      </c>
      <c r="M24" s="2">
        <f t="shared" si="5"/>
        <v>0</v>
      </c>
      <c r="N24" s="1"/>
      <c r="P24" s="2">
        <f t="shared" si="2"/>
        <v>0</v>
      </c>
      <c r="Q24" s="2">
        <f t="shared" si="3"/>
        <v>0</v>
      </c>
    </row>
    <row r="25" spans="1:17" x14ac:dyDescent="0.25">
      <c r="A25" s="1">
        <f t="shared" si="4"/>
        <v>45588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SUMIF(Calmony!$A:$A,A25,Calmony!$G:$G)</f>
        <v>0</v>
      </c>
      <c r="F25" s="2">
        <f>SUMIFS(AgentOSUploads!I:I,AgentOSUploads!C:C,"Deleted",AgentOSUploads!A:A,A25)</f>
        <v>0</v>
      </c>
      <c r="G25">
        <f>COUNTIFS(AgentOSUploads!A:A,A25,AgentOSUploads!K:K,"&gt; ")</f>
        <v>0</v>
      </c>
      <c r="H25" s="2">
        <f>SUMIFS(AgentOSUploads!I:I,AgentOSUploads!C:C,"&lt;&gt;Deleted",AgentOSUploads!A:A,A25,AgentOSUploads!K:K,"&gt; ")</f>
        <v>0</v>
      </c>
      <c r="I25">
        <f>COUNTIF('Bank Statements'!$A:$A,A25)</f>
        <v>0</v>
      </c>
      <c r="J25">
        <f>COUNTIFS(AgentOSUploads!A:A,A25,AgentOSUploads!C:C,"&lt;&gt;Deleted")</f>
        <v>0</v>
      </c>
      <c r="L25" s="2">
        <f t="shared" si="1"/>
        <v>0</v>
      </c>
      <c r="M25" s="2">
        <f t="shared" si="5"/>
        <v>0</v>
      </c>
      <c r="N25" s="1"/>
      <c r="P25" s="2">
        <f t="shared" si="2"/>
        <v>0</v>
      </c>
      <c r="Q25" s="2">
        <f t="shared" si="3"/>
        <v>0</v>
      </c>
    </row>
    <row r="26" spans="1:17" x14ac:dyDescent="0.25">
      <c r="A26" s="1">
        <f t="shared" si="4"/>
        <v>45589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SUMIF(Calmony!$A:$A,A26,Calmony!$G:$G)</f>
        <v>0</v>
      </c>
      <c r="F26" s="2">
        <f>SUMIFS(AgentOSUploads!I:I,AgentOSUploads!C:C,"Deleted",AgentOSUploads!A:A,A26)</f>
        <v>0</v>
      </c>
      <c r="G26">
        <f>COUNTIFS(AgentOSUploads!A:A,A26,AgentOSUploads!K:K,"&gt; ")</f>
        <v>0</v>
      </c>
      <c r="H26" s="2">
        <f>SUMIFS(AgentOSUploads!I:I,AgentOSUploads!C:C,"&lt;&gt;Deleted",AgentOSUploads!A:A,A26,AgentOSUploads!K:K,"&gt; ")</f>
        <v>0</v>
      </c>
      <c r="I26">
        <f>COUNTIF('Bank Statements'!$A:$A,A26)</f>
        <v>0</v>
      </c>
      <c r="J26">
        <f>COUNTIFS(AgentOSUploads!A:A,A26,AgentOSUploads!C:C,"&lt;&gt;Deleted")</f>
        <v>0</v>
      </c>
      <c r="L26" s="2">
        <f t="shared" si="1"/>
        <v>0</v>
      </c>
      <c r="M26" s="2">
        <f t="shared" si="5"/>
        <v>0</v>
      </c>
      <c r="N26" s="1"/>
      <c r="P26" s="2">
        <f t="shared" si="2"/>
        <v>0</v>
      </c>
      <c r="Q26" s="2">
        <f t="shared" si="3"/>
        <v>0</v>
      </c>
    </row>
    <row r="27" spans="1:17" x14ac:dyDescent="0.25">
      <c r="A27" s="1">
        <f t="shared" si="4"/>
        <v>45590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SUMIF(Calmony!$A:$A,A27,Calmony!$G:$G)</f>
        <v>0</v>
      </c>
      <c r="F27" s="2">
        <f>SUMIFS(AgentOSUploads!I:I,AgentOSUploads!C:C,"Deleted",AgentOSUploads!A:A,A27)</f>
        <v>0</v>
      </c>
      <c r="G27">
        <f>COUNTIFS(AgentOSUploads!A:A,A27,AgentOSUploads!K:K,"&gt; ")</f>
        <v>0</v>
      </c>
      <c r="H27" s="2">
        <f>SUMIFS(AgentOSUploads!I:I,AgentOSUploads!C:C,"&lt;&gt;Deleted",AgentOSUploads!A:A,A27,AgentOSUploads!K:K,"&gt; ")</f>
        <v>0</v>
      </c>
      <c r="I27">
        <f>COUNTIF('Bank Statements'!$A:$A,A27)</f>
        <v>0</v>
      </c>
      <c r="J27">
        <f>COUNTIFS(AgentOSUploads!A:A,A27,AgentOSUploads!C:C,"&lt;&gt;Deleted")</f>
        <v>0</v>
      </c>
      <c r="L27" s="2">
        <f t="shared" si="1"/>
        <v>0</v>
      </c>
      <c r="M27" s="2">
        <f t="shared" si="5"/>
        <v>0</v>
      </c>
      <c r="N27" s="1"/>
      <c r="P27" s="2">
        <f t="shared" si="2"/>
        <v>0</v>
      </c>
      <c r="Q27" s="2">
        <f t="shared" si="3"/>
        <v>0</v>
      </c>
    </row>
    <row r="28" spans="1:17" x14ac:dyDescent="0.25">
      <c r="A28" s="1">
        <f t="shared" si="4"/>
        <v>45591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SUMIF(Calmony!$A:$A,A28,Calmony!$G:$G)</f>
        <v>0</v>
      </c>
      <c r="F28" s="2">
        <f>SUMIFS(AgentOSUploads!I:I,AgentOSUploads!C:C,"Deleted",AgentOSUploads!A:A,A28)</f>
        <v>0</v>
      </c>
      <c r="G28">
        <f>COUNTIFS(AgentOSUploads!A:A,A28,AgentOSUploads!K:K,"&gt; ")</f>
        <v>0</v>
      </c>
      <c r="H28" s="2">
        <f>SUMIFS(AgentOSUploads!I:I,AgentOSUploads!C:C,"&lt;&gt;Deleted",AgentOSUploads!A:A,A28,AgentOSUploads!K:K,"&gt; ")</f>
        <v>0</v>
      </c>
      <c r="I28">
        <f>COUNTIF('Bank Statements'!$A:$A,A28)</f>
        <v>0</v>
      </c>
      <c r="J28">
        <f>COUNTIFS(AgentOSUploads!A:A,A28,AgentOSUploads!C:C,"&lt;&gt;Deleted")</f>
        <v>0</v>
      </c>
      <c r="L28" s="2">
        <f t="shared" si="1"/>
        <v>0</v>
      </c>
      <c r="M28" s="2">
        <f t="shared" si="5"/>
        <v>0</v>
      </c>
      <c r="N28" s="1"/>
      <c r="P28" s="2">
        <f t="shared" si="2"/>
        <v>0</v>
      </c>
      <c r="Q28" s="2">
        <f t="shared" si="3"/>
        <v>0</v>
      </c>
    </row>
    <row r="29" spans="1:17" x14ac:dyDescent="0.25">
      <c r="A29" s="1">
        <f t="shared" si="4"/>
        <v>45592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SUMIF(Calmony!$A:$A,A29,Calmony!$G:$G)</f>
        <v>0</v>
      </c>
      <c r="F29" s="2">
        <f>SUMIFS(AgentOSUploads!I:I,AgentOSUploads!C:C,"Deleted",AgentOSUploads!A:A,A29)</f>
        <v>0</v>
      </c>
      <c r="G29">
        <f>COUNTIFS(AgentOSUploads!A:A,A29,AgentOSUploads!K:K,"&gt; ")</f>
        <v>0</v>
      </c>
      <c r="H29" s="2">
        <f>SUMIFS(AgentOSUploads!I:I,AgentOSUploads!C:C,"&lt;&gt;Deleted",AgentOSUploads!A:A,A29,AgentOSUploads!K:K,"&gt; ")</f>
        <v>0</v>
      </c>
      <c r="I29">
        <f>COUNTIF('Bank Statements'!$A:$A,A29)</f>
        <v>0</v>
      </c>
      <c r="J29">
        <f>COUNTIFS(AgentOSUploads!A:A,A29,AgentOSUploads!C:C,"&lt;&gt;Deleted")</f>
        <v>0</v>
      </c>
      <c r="L29" s="2">
        <f t="shared" si="1"/>
        <v>0</v>
      </c>
      <c r="M29" s="2">
        <f t="shared" si="5"/>
        <v>0</v>
      </c>
      <c r="N29" s="1"/>
      <c r="P29" s="2">
        <f t="shared" si="2"/>
        <v>0</v>
      </c>
      <c r="Q29" s="2">
        <f t="shared" si="3"/>
        <v>0</v>
      </c>
    </row>
    <row r="30" spans="1:17" x14ac:dyDescent="0.25">
      <c r="A30" s="1">
        <f t="shared" si="4"/>
        <v>45593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SUMIF(Calmony!$A:$A,A30,Calmony!$G:$G)</f>
        <v>0</v>
      </c>
      <c r="F30" s="2">
        <f>SUMIFS(AgentOSUploads!I:I,AgentOSUploads!C:C,"Deleted",AgentOSUploads!A:A,A30)</f>
        <v>0</v>
      </c>
      <c r="G30">
        <f>COUNTIFS(AgentOSUploads!A:A,A30,AgentOSUploads!K:K,"&gt; ")</f>
        <v>0</v>
      </c>
      <c r="H30" s="2">
        <f>SUMIFS(AgentOSUploads!I:I,AgentOSUploads!C:C,"&lt;&gt;Deleted",AgentOSUploads!A:A,A30,AgentOSUploads!K:K,"&gt; ")</f>
        <v>0</v>
      </c>
      <c r="I30">
        <f>COUNTIF('Bank Statements'!$A:$A,A30)</f>
        <v>0</v>
      </c>
      <c r="J30">
        <f>COUNTIFS(AgentOSUploads!A:A,A30,AgentOSUploads!C:C,"&lt;&gt;Deleted")</f>
        <v>0</v>
      </c>
      <c r="L30" s="2">
        <f t="shared" si="1"/>
        <v>0</v>
      </c>
      <c r="M30" s="2">
        <f t="shared" si="5"/>
        <v>0</v>
      </c>
      <c r="N30" s="1"/>
      <c r="P30" s="2">
        <f t="shared" si="2"/>
        <v>0</v>
      </c>
      <c r="Q30" s="2">
        <f t="shared" si="3"/>
        <v>0</v>
      </c>
    </row>
    <row r="31" spans="1:17" x14ac:dyDescent="0.25">
      <c r="A31" s="1">
        <f t="shared" si="4"/>
        <v>45594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SUMIF(Calmony!$A:$A,A31,Calmony!$G:$G)</f>
        <v>0</v>
      </c>
      <c r="F31" s="2">
        <f>SUMIFS(AgentOSUploads!I:I,AgentOSUploads!C:C,"Deleted",AgentOSUploads!A:A,A31)</f>
        <v>0</v>
      </c>
      <c r="G31">
        <f>COUNTIFS(AgentOSUploads!A:A,A31,AgentOSUploads!K:K,"&gt; ")</f>
        <v>0</v>
      </c>
      <c r="H31" s="2">
        <f>SUMIFS(AgentOSUploads!I:I,AgentOSUploads!C:C,"&lt;&gt;Deleted",AgentOSUploads!A:A,A31,AgentOSUploads!K:K,"&gt; ")</f>
        <v>0</v>
      </c>
      <c r="I31">
        <f>COUNTIF('Bank Statements'!$A:$A,A31)</f>
        <v>0</v>
      </c>
      <c r="J31">
        <f>COUNTIFS(AgentOSUploads!A:A,A31,AgentOSUploads!C:C,"&lt;&gt;Deleted")</f>
        <v>0</v>
      </c>
      <c r="L31" s="2">
        <f t="shared" si="1"/>
        <v>0</v>
      </c>
      <c r="M31" s="2">
        <f t="shared" si="5"/>
        <v>0</v>
      </c>
      <c r="N31" s="1"/>
      <c r="P31" s="2">
        <f t="shared" si="2"/>
        <v>0</v>
      </c>
      <c r="Q31" s="2">
        <f t="shared" si="3"/>
        <v>0</v>
      </c>
    </row>
    <row r="32" spans="1:17" x14ac:dyDescent="0.25">
      <c r="A32" s="1">
        <f t="shared" si="4"/>
        <v>45595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SUMIF(Calmony!$A:$A,A32,Calmony!$G:$G)</f>
        <v>0</v>
      </c>
      <c r="F32" s="2">
        <f>SUMIFS(AgentOSUploads!I:I,AgentOSUploads!C:C,"Deleted",AgentOSUploads!A:A,A32)</f>
        <v>0</v>
      </c>
      <c r="G32">
        <f>COUNTIFS(AgentOSUploads!A:A,A32,AgentOSUploads!K:K,"&gt; ")</f>
        <v>0</v>
      </c>
      <c r="H32" s="2">
        <f>SUMIFS(AgentOSUploads!I:I,AgentOSUploads!C:C,"&lt;&gt;Deleted",AgentOSUploads!A:A,A32,AgentOSUploads!K:K,"&gt; ")</f>
        <v>0</v>
      </c>
      <c r="I32">
        <f>COUNTIF('Bank Statements'!$A:$A,A32)</f>
        <v>0</v>
      </c>
      <c r="J32">
        <f>COUNTIFS(AgentOSUploads!A:A,A32,AgentOSUploads!C:C,"&lt;&gt;Deleted")</f>
        <v>0</v>
      </c>
      <c r="L32" s="2">
        <f t="shared" si="1"/>
        <v>0</v>
      </c>
      <c r="M32" s="2">
        <f t="shared" si="5"/>
        <v>0</v>
      </c>
      <c r="N32" s="1"/>
      <c r="P32" s="2">
        <f t="shared" si="2"/>
        <v>0</v>
      </c>
      <c r="Q32" s="2">
        <f t="shared" si="3"/>
        <v>0</v>
      </c>
    </row>
    <row r="33" spans="1:17" x14ac:dyDescent="0.25">
      <c r="A33" s="1">
        <f t="shared" si="4"/>
        <v>45596</v>
      </c>
      <c r="B33" s="2">
        <f>SUMIF('Bank Statements'!$A:$A,A33,'Bank Statements'!$D:$D)</f>
        <v>0</v>
      </c>
      <c r="C33" s="2">
        <f>SUMIFS(AgentOSUploads!I:I,AgentOSUploads!C:C,"&lt;&gt;Deleted",AgentOSUploads!A:A,A33)</f>
        <v>0</v>
      </c>
      <c r="D33" s="2">
        <f t="shared" si="0"/>
        <v>0</v>
      </c>
      <c r="E33" s="2">
        <f>SUMIF(Calmony!$A:$A,A33,Calmony!$G:$G)</f>
        <v>0</v>
      </c>
      <c r="F33" s="2">
        <f>SUMIFS(AgentOSUploads!I:I,AgentOSUploads!C:C,"Deleted",AgentOSUploads!A:A,A33)</f>
        <v>0</v>
      </c>
      <c r="G33">
        <f>COUNTIFS(AgentOSUploads!A:A,A33,AgentOSUploads!K:K,"&gt; ")</f>
        <v>0</v>
      </c>
      <c r="H33" s="2">
        <f>SUMIFS(AgentOSUploads!I:I,AgentOSUploads!C:C,"&lt;&gt;Deleted",AgentOSUploads!A:A,A33,AgentOSUploads!K:K,"&gt; ")</f>
        <v>0</v>
      </c>
      <c r="I33">
        <f>COUNTIF('Bank Statements'!$A:$A,A33)</f>
        <v>0</v>
      </c>
      <c r="J33">
        <f>COUNTIFS(AgentOSUploads!A:A,A33,AgentOSUploads!C:C,"&lt;&gt;Deleted")</f>
        <v>0</v>
      </c>
      <c r="L33" s="2">
        <f t="shared" si="1"/>
        <v>0</v>
      </c>
      <c r="M33" s="2">
        <f t="shared" si="5"/>
        <v>0</v>
      </c>
      <c r="N33" s="1"/>
      <c r="P33" s="2">
        <f t="shared" si="2"/>
        <v>0</v>
      </c>
      <c r="Q33" s="2">
        <f t="shared" si="3"/>
        <v>0</v>
      </c>
    </row>
    <row r="35" spans="1:17" x14ac:dyDescent="0.25">
      <c r="B35" s="2">
        <f t="shared" ref="B35:J35" si="6">SUM(B3:B34)</f>
        <v>0</v>
      </c>
      <c r="C35" s="2">
        <f t="shared" si="6"/>
        <v>0</v>
      </c>
      <c r="D35" s="2">
        <f t="shared" si="6"/>
        <v>0</v>
      </c>
      <c r="E35" s="2">
        <f t="shared" si="6"/>
        <v>0</v>
      </c>
      <c r="F35" s="2">
        <f t="shared" si="6"/>
        <v>0</v>
      </c>
      <c r="G35" s="2">
        <f t="shared" si="6"/>
        <v>0</v>
      </c>
      <c r="H35" s="2">
        <f t="shared" si="6"/>
        <v>0</v>
      </c>
      <c r="I35" s="2">
        <f t="shared" si="6"/>
        <v>0</v>
      </c>
      <c r="J35" s="2">
        <f t="shared" si="6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4"/>
  <sheetViews>
    <sheetView workbookViewId="0">
      <pane ySplit="2" topLeftCell="A3" activePane="bottomLeft" state="frozen"/>
      <selection activeCell="B1" sqref="B1"/>
      <selection pane="bottomLeft" activeCell="F3" sqref="F3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3.85546875" bestFit="1" customWidth="1"/>
    <col min="4" max="4" width="14.5703125" bestFit="1" customWidth="1"/>
    <col min="5" max="5" width="14.5703125" customWidth="1"/>
    <col min="6" max="6" width="14.85546875" bestFit="1" customWidth="1"/>
    <col min="7" max="7" width="14.28515625" bestFit="1" customWidth="1"/>
    <col min="8" max="8" width="14.7109375" bestFit="1" customWidth="1"/>
    <col min="9" max="9" width="13.28515625" customWidth="1"/>
    <col min="10" max="10" width="13.5703125" customWidth="1"/>
    <col min="12" max="12" width="12.5703125" bestFit="1" customWidth="1"/>
    <col min="13" max="13" width="16" bestFit="1" customWidth="1"/>
    <col min="15" max="15" width="11.7109375" style="7" bestFit="1" customWidth="1"/>
    <col min="16" max="16" width="12.85546875" style="7" bestFit="1" customWidth="1"/>
    <col min="17" max="17" width="11.7109375" style="7" bestFit="1" customWidth="1"/>
    <col min="18" max="18" width="10.85546875" bestFit="1" customWidth="1"/>
  </cols>
  <sheetData>
    <row r="1" spans="1:18" x14ac:dyDescent="0.25">
      <c r="A1" t="s">
        <v>7</v>
      </c>
      <c r="C1" s="2">
        <f>October!L33</f>
        <v>0</v>
      </c>
      <c r="D1" s="2"/>
      <c r="E1" s="2"/>
      <c r="F1" t="s">
        <v>14</v>
      </c>
      <c r="H1" s="2"/>
    </row>
    <row r="2" spans="1:18" s="3" customFormat="1" ht="29.2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21</v>
      </c>
      <c r="F2" s="3" t="s">
        <v>5</v>
      </c>
      <c r="G2" s="3" t="s">
        <v>3</v>
      </c>
      <c r="H2" s="3" t="s">
        <v>4</v>
      </c>
      <c r="I2" s="3" t="s">
        <v>6</v>
      </c>
      <c r="J2" s="3" t="s">
        <v>16</v>
      </c>
      <c r="L2" s="3" t="s">
        <v>8</v>
      </c>
      <c r="M2" s="3" t="s">
        <v>17</v>
      </c>
      <c r="O2" s="8" t="s">
        <v>9</v>
      </c>
      <c r="P2" s="8" t="s">
        <v>18</v>
      </c>
      <c r="Q2" s="8" t="s">
        <v>19</v>
      </c>
    </row>
    <row r="3" spans="1:18" x14ac:dyDescent="0.25">
      <c r="A3" s="1">
        <f>October!A33+1</f>
        <v>45597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SUMIF(Calmony!$A:$A,A3,Calmony!$G:$G)</f>
        <v>0</v>
      </c>
      <c r="F3" s="2">
        <f>SUMIFS(AgentOSUploads!I:I,AgentOSUploads!C:C,"Deleted",AgentOSUploads!A:A,A3)</f>
        <v>0</v>
      </c>
      <c r="G3">
        <f>COUNTIFS(AgentOSUploads!A:A,#REF!,AgentOSUploads!I:I,"&gt; ")</f>
        <v>0</v>
      </c>
      <c r="H3" s="2">
        <f>SUMIFS(AgentOSUploads!I:I,AgentOSUploads!C:C,"&lt;&gt;Deleted",AgentOSUploads!A:A,A3,AgentOSUploads!K:K,"&gt; ")</f>
        <v>0</v>
      </c>
      <c r="I3">
        <f>COUNTIF('Bank Statements'!$A:$A,A3)</f>
        <v>0</v>
      </c>
      <c r="J3">
        <f>COUNTIFS(AgentOSUploads!A:A,A3,AgentOSUploads!C:C,"&lt;&gt;Deleted")</f>
        <v>0</v>
      </c>
      <c r="K3" s="9"/>
      <c r="L3" s="2">
        <f>C1+B3</f>
        <v>0</v>
      </c>
      <c r="M3" s="2">
        <f>C1+C3</f>
        <v>0</v>
      </c>
      <c r="P3" s="7">
        <f>M3-O3</f>
        <v>0</v>
      </c>
      <c r="Q3" s="7">
        <f>L3-O3</f>
        <v>0</v>
      </c>
    </row>
    <row r="4" spans="1:18" x14ac:dyDescent="0.25">
      <c r="A4" s="1">
        <f>A3+1</f>
        <v>45598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2" si="0">B4-C4</f>
        <v>0</v>
      </c>
      <c r="E4" s="2">
        <f>SUMIF(Calmony!$A:$A,A4,Calmony!$G:$G)</f>
        <v>0</v>
      </c>
      <c r="F4" s="2">
        <f>SUMIFS(AgentOSUploads!I:I,AgentOSUploads!C:C,"Deleted",AgentOSUploads!A:A,A4)</f>
        <v>0</v>
      </c>
      <c r="G4">
        <f>COUNTIFS(AgentOSUploads!A:A,#REF!,AgentOSUploads!I:I,"&gt; ")</f>
        <v>0</v>
      </c>
      <c r="H4" s="2">
        <f>SUMIFS(AgentOSUploads!I:I,AgentOSUploads!C:C,"&lt;&gt;Deleted",AgentOSUploads!A:A,A4,AgentOSUploads!K:K,"&gt; ")</f>
        <v>0</v>
      </c>
      <c r="I4">
        <f>COUNTIF('Bank Statements'!$A:$A,A4)</f>
        <v>0</v>
      </c>
      <c r="J4">
        <f>COUNTIFS(AgentOSUploads!A:A,A4,AgentOSUploads!C:C,"&lt;&gt;Deleted")</f>
        <v>0</v>
      </c>
      <c r="L4" s="2">
        <f t="shared" ref="L4:L32" si="1">L3+B4</f>
        <v>0</v>
      </c>
      <c r="M4" s="2">
        <f t="shared" ref="M4:M32" si="2">M3+C4</f>
        <v>0</v>
      </c>
      <c r="P4" s="7">
        <f t="shared" ref="P4:P32" si="3">M4-O4</f>
        <v>0</v>
      </c>
      <c r="Q4" s="7">
        <f t="shared" ref="Q4:Q32" si="4">L4-O4</f>
        <v>0</v>
      </c>
      <c r="R4" s="2"/>
    </row>
    <row r="5" spans="1:18" x14ac:dyDescent="0.25">
      <c r="A5" s="1">
        <f t="shared" ref="A5:A32" si="5">A4+1</f>
        <v>45599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SUMIF(Calmony!$A:$A,A5,Calmony!$G:$G)</f>
        <v>0</v>
      </c>
      <c r="F5" s="2">
        <f>SUMIFS(AgentOSUploads!I:I,AgentOSUploads!C:C,"Deleted",AgentOSUploads!A:A,A5)</f>
        <v>0</v>
      </c>
      <c r="G5">
        <f>COUNTIFS(AgentOSUploads!A:A,#REF!,AgentOSUploads!I:I,"&gt; ")</f>
        <v>0</v>
      </c>
      <c r="H5" s="2">
        <f>SUMIFS(AgentOSUploads!I:I,AgentOSUploads!C:C,"&lt;&gt;Deleted",AgentOSUploads!A:A,A5,AgentOSUploads!K:K,"&gt; ")</f>
        <v>0</v>
      </c>
      <c r="I5">
        <f>COUNTIF('Bank Statements'!$A:$A,A5)</f>
        <v>0</v>
      </c>
      <c r="J5">
        <f>COUNTIFS(AgentOSUploads!A:A,A5,AgentOSUploads!C:C,"&lt;&gt;Deleted")</f>
        <v>0</v>
      </c>
      <c r="L5" s="2">
        <f t="shared" si="1"/>
        <v>0</v>
      </c>
      <c r="M5" s="2">
        <f t="shared" si="2"/>
        <v>0</v>
      </c>
      <c r="P5" s="7">
        <f t="shared" si="3"/>
        <v>0</v>
      </c>
      <c r="Q5" s="7">
        <f t="shared" si="4"/>
        <v>0</v>
      </c>
      <c r="R5" s="2"/>
    </row>
    <row r="6" spans="1:18" x14ac:dyDescent="0.25">
      <c r="A6" s="1">
        <f t="shared" si="5"/>
        <v>45600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SUMIF(Calmony!$A:$A,A6,Calmony!$G:$G)</f>
        <v>0</v>
      </c>
      <c r="F6" s="2">
        <f>SUMIFS(AgentOSUploads!I:I,AgentOSUploads!C:C,"Deleted",AgentOSUploads!A:A,A6)</f>
        <v>0</v>
      </c>
      <c r="G6">
        <f>COUNTIFS(AgentOSUploads!A:A,#REF!,AgentOSUploads!I:I,"&gt; ")</f>
        <v>0</v>
      </c>
      <c r="H6" s="2">
        <f>SUMIFS(AgentOSUploads!I:I,AgentOSUploads!C:C,"&lt;&gt;Deleted",AgentOSUploads!A:A,A6,AgentOSUploads!K:K,"&gt; ")</f>
        <v>0</v>
      </c>
      <c r="I6">
        <f>COUNTIF('Bank Statements'!$A:$A,A6)</f>
        <v>0</v>
      </c>
      <c r="J6">
        <f>COUNTIFS(AgentOSUploads!A:A,A6,AgentOSUploads!C:C,"&lt;&gt;Deleted")</f>
        <v>0</v>
      </c>
      <c r="L6" s="2">
        <f t="shared" si="1"/>
        <v>0</v>
      </c>
      <c r="M6" s="2">
        <f t="shared" si="2"/>
        <v>0</v>
      </c>
      <c r="P6" s="7">
        <f t="shared" si="3"/>
        <v>0</v>
      </c>
      <c r="Q6" s="7">
        <f t="shared" si="4"/>
        <v>0</v>
      </c>
    </row>
    <row r="7" spans="1:18" x14ac:dyDescent="0.25">
      <c r="A7" s="1">
        <f t="shared" si="5"/>
        <v>45601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SUMIF(Calmony!$A:$A,A7,Calmony!$G:$G)</f>
        <v>0</v>
      </c>
      <c r="F7" s="2">
        <f>SUMIFS(AgentOSUploads!I:I,AgentOSUploads!C:C,"Deleted",AgentOSUploads!A:A,A7)</f>
        <v>0</v>
      </c>
      <c r="G7">
        <f>COUNTIFS(AgentOSUploads!A:A,#REF!,AgentOSUploads!I:I,"&gt; ")</f>
        <v>0</v>
      </c>
      <c r="H7" s="2">
        <f>SUMIFS(AgentOSUploads!I:I,AgentOSUploads!C:C,"&lt;&gt;Deleted",AgentOSUploads!A:A,A7,AgentOSUploads!K:K,"&gt; ")</f>
        <v>0</v>
      </c>
      <c r="I7">
        <f>COUNTIF('Bank Statements'!$A:$A,A7)</f>
        <v>0</v>
      </c>
      <c r="J7">
        <f>COUNTIFS(AgentOSUploads!A:A,A7,AgentOSUploads!C:C,"&lt;&gt;Deleted")</f>
        <v>0</v>
      </c>
      <c r="L7" s="2">
        <f t="shared" si="1"/>
        <v>0</v>
      </c>
      <c r="M7" s="2">
        <f t="shared" si="2"/>
        <v>0</v>
      </c>
      <c r="P7" s="7">
        <f t="shared" si="3"/>
        <v>0</v>
      </c>
      <c r="Q7" s="7">
        <f t="shared" si="4"/>
        <v>0</v>
      </c>
    </row>
    <row r="8" spans="1:18" x14ac:dyDescent="0.25">
      <c r="A8" s="1">
        <f t="shared" si="5"/>
        <v>45602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SUMIF(Calmony!$A:$A,A8,Calmony!$G:$G)</f>
        <v>0</v>
      </c>
      <c r="F8" s="2">
        <f>SUMIFS(AgentOSUploads!I:I,AgentOSUploads!C:C,"Deleted",AgentOSUploads!A:A,A8)</f>
        <v>0</v>
      </c>
      <c r="G8">
        <f>COUNTIFS(AgentOSUploads!A:A,#REF!,AgentOSUploads!I:I,"&gt; ")</f>
        <v>0</v>
      </c>
      <c r="H8" s="2">
        <f>SUMIFS(AgentOSUploads!I:I,AgentOSUploads!C:C,"&lt;&gt;Deleted",AgentOSUploads!A:A,A8,AgentOSUploads!K:K,"&gt; ")</f>
        <v>0</v>
      </c>
      <c r="I8">
        <f>COUNTIF('Bank Statements'!$A:$A,A8)</f>
        <v>0</v>
      </c>
      <c r="J8">
        <f>COUNTIFS(AgentOSUploads!A:A,A8,AgentOSUploads!C:C,"&lt;&gt;Deleted")</f>
        <v>0</v>
      </c>
      <c r="L8" s="2">
        <f t="shared" si="1"/>
        <v>0</v>
      </c>
      <c r="M8" s="2">
        <f t="shared" si="2"/>
        <v>0</v>
      </c>
      <c r="P8" s="7">
        <f t="shared" si="3"/>
        <v>0</v>
      </c>
      <c r="Q8" s="7">
        <f t="shared" si="4"/>
        <v>0</v>
      </c>
    </row>
    <row r="9" spans="1:18" x14ac:dyDescent="0.25">
      <c r="A9" s="1">
        <f t="shared" si="5"/>
        <v>45603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SUMIF(Calmony!$A:$A,A9,Calmony!$G:$G)</f>
        <v>0</v>
      </c>
      <c r="F9" s="2">
        <f>SUMIFS(AgentOSUploads!I:I,AgentOSUploads!C:C,"Deleted",AgentOSUploads!A:A,A9)</f>
        <v>0</v>
      </c>
      <c r="G9">
        <f>COUNTIFS(AgentOSUploads!A:A,#REF!,AgentOSUploads!I:I,"&gt; ")</f>
        <v>0</v>
      </c>
      <c r="H9" s="2">
        <f>SUMIFS(AgentOSUploads!I:I,AgentOSUploads!C:C,"&lt;&gt;Deleted",AgentOSUploads!A:A,A9,AgentOSUploads!K:K,"&gt; ")</f>
        <v>0</v>
      </c>
      <c r="I9">
        <f>COUNTIF('Bank Statements'!$A:$A,A9)</f>
        <v>0</v>
      </c>
      <c r="J9">
        <f>COUNTIFS(AgentOSUploads!A:A,A9,AgentOSUploads!C:C,"&lt;&gt;Deleted")</f>
        <v>0</v>
      </c>
      <c r="L9" s="2">
        <f t="shared" si="1"/>
        <v>0</v>
      </c>
      <c r="M9" s="2">
        <f t="shared" si="2"/>
        <v>0</v>
      </c>
      <c r="P9" s="7">
        <f t="shared" si="3"/>
        <v>0</v>
      </c>
      <c r="Q9" s="7">
        <f t="shared" si="4"/>
        <v>0</v>
      </c>
    </row>
    <row r="10" spans="1:18" x14ac:dyDescent="0.25">
      <c r="A10" s="1">
        <f t="shared" si="5"/>
        <v>45604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SUMIF(Calmony!$A:$A,A10,Calmony!$G:$G)</f>
        <v>0</v>
      </c>
      <c r="F10" s="2">
        <f>SUMIFS(AgentOSUploads!I:I,AgentOSUploads!C:C,"Deleted",AgentOSUploads!A:A,A10)</f>
        <v>0</v>
      </c>
      <c r="G10">
        <f>COUNTIFS(AgentOSUploads!A:A,#REF!,AgentOSUploads!I:I,"&gt; ")</f>
        <v>0</v>
      </c>
      <c r="H10" s="2">
        <f>SUMIFS(AgentOSUploads!I:I,AgentOSUploads!C:C,"&lt;&gt;Deleted",AgentOSUploads!A:A,A10,AgentOSUploads!K:K,"&gt; ")</f>
        <v>0</v>
      </c>
      <c r="I10">
        <f>COUNTIF('Bank Statements'!$A:$A,A10)</f>
        <v>0</v>
      </c>
      <c r="J10">
        <f>COUNTIFS(AgentOSUploads!A:A,A10,AgentOSUploads!C:C,"&lt;&gt;Deleted")</f>
        <v>0</v>
      </c>
      <c r="L10" s="2">
        <f t="shared" si="1"/>
        <v>0</v>
      </c>
      <c r="M10" s="2">
        <f t="shared" si="2"/>
        <v>0</v>
      </c>
      <c r="P10" s="7">
        <f t="shared" si="3"/>
        <v>0</v>
      </c>
      <c r="Q10" s="7">
        <f t="shared" si="4"/>
        <v>0</v>
      </c>
    </row>
    <row r="11" spans="1:18" x14ac:dyDescent="0.25">
      <c r="A11" s="1">
        <f t="shared" si="5"/>
        <v>45605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SUMIF(Calmony!$A:$A,A11,Calmony!$G:$G)</f>
        <v>0</v>
      </c>
      <c r="F11" s="2">
        <f>SUMIFS(AgentOSUploads!I:I,AgentOSUploads!C:C,"Deleted",AgentOSUploads!A:A,A11)</f>
        <v>0</v>
      </c>
      <c r="G11">
        <f>COUNTIFS(AgentOSUploads!A:A,#REF!,AgentOSUploads!I:I,"&gt; ")</f>
        <v>0</v>
      </c>
      <c r="H11" s="2">
        <f>SUMIFS(AgentOSUploads!I:I,AgentOSUploads!C:C,"&lt;&gt;Deleted",AgentOSUploads!A:A,A11,AgentOSUploads!K:K,"&gt; ")</f>
        <v>0</v>
      </c>
      <c r="I11">
        <f>COUNTIF('Bank Statements'!$A:$A,A11)</f>
        <v>0</v>
      </c>
      <c r="J11">
        <f>COUNTIFS(AgentOSUploads!A:A,A11,AgentOSUploads!C:C,"&lt;&gt;Deleted")</f>
        <v>0</v>
      </c>
      <c r="L11" s="2">
        <f t="shared" si="1"/>
        <v>0</v>
      </c>
      <c r="M11" s="2">
        <f t="shared" si="2"/>
        <v>0</v>
      </c>
      <c r="P11" s="7">
        <f t="shared" si="3"/>
        <v>0</v>
      </c>
      <c r="Q11" s="7">
        <f t="shared" si="4"/>
        <v>0</v>
      </c>
    </row>
    <row r="12" spans="1:18" x14ac:dyDescent="0.25">
      <c r="A12" s="1">
        <f t="shared" si="5"/>
        <v>45606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SUMIF(Calmony!$A:$A,A12,Calmony!$G:$G)</f>
        <v>0</v>
      </c>
      <c r="F12" s="2">
        <f>SUMIFS(AgentOSUploads!I:I,AgentOSUploads!C:C,"Deleted",AgentOSUploads!A:A,A12)</f>
        <v>0</v>
      </c>
      <c r="G12">
        <f>COUNTIFS(AgentOSUploads!A:A,#REF!,AgentOSUploads!I:I,"&gt; ")</f>
        <v>0</v>
      </c>
      <c r="H12" s="2">
        <f>SUMIFS(AgentOSUploads!I:I,AgentOSUploads!C:C,"&lt;&gt;Deleted",AgentOSUploads!A:A,A12,AgentOSUploads!K:K,"&gt; ")</f>
        <v>0</v>
      </c>
      <c r="I12">
        <f>COUNTIF('Bank Statements'!$A:$A,A12)</f>
        <v>0</v>
      </c>
      <c r="J12">
        <f>COUNTIFS(AgentOSUploads!A:A,A12,AgentOSUploads!C:C,"&lt;&gt;Deleted")</f>
        <v>0</v>
      </c>
      <c r="L12" s="2">
        <f t="shared" si="1"/>
        <v>0</v>
      </c>
      <c r="M12" s="2">
        <f t="shared" si="2"/>
        <v>0</v>
      </c>
      <c r="P12" s="7">
        <f t="shared" si="3"/>
        <v>0</v>
      </c>
      <c r="Q12" s="7">
        <f t="shared" si="4"/>
        <v>0</v>
      </c>
    </row>
    <row r="13" spans="1:18" x14ac:dyDescent="0.25">
      <c r="A13" s="1">
        <f t="shared" si="5"/>
        <v>45607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SUMIF(Calmony!$A:$A,A13,Calmony!$G:$G)</f>
        <v>0</v>
      </c>
      <c r="F13" s="2">
        <f>SUMIFS(AgentOSUploads!I:I,AgentOSUploads!C:C,"Deleted",AgentOSUploads!A:A,A13)</f>
        <v>0</v>
      </c>
      <c r="G13">
        <f>COUNTIFS(AgentOSUploads!A:A,#REF!,AgentOSUploads!I:I,"&gt; ")</f>
        <v>0</v>
      </c>
      <c r="H13" s="2">
        <f>SUMIFS(AgentOSUploads!I:I,AgentOSUploads!C:C,"&lt;&gt;Deleted",AgentOSUploads!A:A,A13,AgentOSUploads!K:K,"&gt; ")</f>
        <v>0</v>
      </c>
      <c r="I13">
        <f>COUNTIF('Bank Statements'!$A:$A,A13)</f>
        <v>0</v>
      </c>
      <c r="J13">
        <f>COUNTIFS(AgentOSUploads!A:A,A13,AgentOSUploads!C:C,"&lt;&gt;Deleted")</f>
        <v>0</v>
      </c>
      <c r="L13" s="2">
        <f t="shared" si="1"/>
        <v>0</v>
      </c>
      <c r="M13" s="2">
        <f t="shared" si="2"/>
        <v>0</v>
      </c>
      <c r="P13" s="7">
        <f t="shared" si="3"/>
        <v>0</v>
      </c>
      <c r="Q13" s="7">
        <f t="shared" si="4"/>
        <v>0</v>
      </c>
    </row>
    <row r="14" spans="1:18" x14ac:dyDescent="0.25">
      <c r="A14" s="1">
        <f t="shared" si="5"/>
        <v>45608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SUMIF(Calmony!$A:$A,A14,Calmony!$G:$G)</f>
        <v>0</v>
      </c>
      <c r="F14" s="2">
        <f>SUMIFS(AgentOSUploads!I:I,AgentOSUploads!C:C,"Deleted",AgentOSUploads!A:A,A14)</f>
        <v>0</v>
      </c>
      <c r="G14">
        <f>COUNTIFS(AgentOSUploads!A:A,#REF!,AgentOSUploads!I:I,"&gt; ")</f>
        <v>0</v>
      </c>
      <c r="H14" s="2">
        <f>SUMIFS(AgentOSUploads!I:I,AgentOSUploads!C:C,"&lt;&gt;Deleted",AgentOSUploads!A:A,A14,AgentOSUploads!K:K,"&gt; ")</f>
        <v>0</v>
      </c>
      <c r="I14">
        <f>COUNTIF('Bank Statements'!$A:$A,A14)</f>
        <v>0</v>
      </c>
      <c r="J14">
        <f>COUNTIFS(AgentOSUploads!A:A,A14,AgentOSUploads!C:C,"&lt;&gt;Deleted")</f>
        <v>0</v>
      </c>
      <c r="L14" s="2">
        <f t="shared" si="1"/>
        <v>0</v>
      </c>
      <c r="M14" s="2">
        <f t="shared" si="2"/>
        <v>0</v>
      </c>
      <c r="P14" s="7">
        <f t="shared" si="3"/>
        <v>0</v>
      </c>
      <c r="Q14" s="7">
        <f t="shared" si="4"/>
        <v>0</v>
      </c>
      <c r="R14" s="7">
        <f>O14-O13</f>
        <v>0</v>
      </c>
    </row>
    <row r="15" spans="1:18" x14ac:dyDescent="0.25">
      <c r="A15" s="1">
        <f t="shared" si="5"/>
        <v>45609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SUMIF(Calmony!$A:$A,A15,Calmony!$G:$G)</f>
        <v>0</v>
      </c>
      <c r="F15" s="2">
        <f>SUMIFS(AgentOSUploads!I:I,AgentOSUploads!C:C,"Deleted",AgentOSUploads!A:A,A15)</f>
        <v>0</v>
      </c>
      <c r="G15">
        <f>COUNTIFS(AgentOSUploads!A:A,#REF!,AgentOSUploads!I:I,"&gt; ")</f>
        <v>0</v>
      </c>
      <c r="H15" s="2">
        <f>SUMIFS(AgentOSUploads!I:I,AgentOSUploads!C:C,"&lt;&gt;Deleted",AgentOSUploads!A:A,A15,AgentOSUploads!K:K,"&gt; ")</f>
        <v>0</v>
      </c>
      <c r="I15">
        <f>COUNTIF('Bank Statements'!$A:$A,A15)</f>
        <v>0</v>
      </c>
      <c r="J15">
        <f>COUNTIFS(AgentOSUploads!A:A,A15,AgentOSUploads!C:C,"&lt;&gt;Deleted")</f>
        <v>0</v>
      </c>
      <c r="L15" s="2">
        <f t="shared" si="1"/>
        <v>0</v>
      </c>
      <c r="M15" s="2">
        <f t="shared" si="2"/>
        <v>0</v>
      </c>
      <c r="P15" s="7">
        <f t="shared" si="3"/>
        <v>0</v>
      </c>
      <c r="Q15" s="7">
        <f t="shared" si="4"/>
        <v>0</v>
      </c>
    </row>
    <row r="16" spans="1:18" x14ac:dyDescent="0.25">
      <c r="A16" s="1">
        <f t="shared" si="5"/>
        <v>45610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SUMIF(Calmony!$A:$A,A16,Calmony!$G:$G)</f>
        <v>0</v>
      </c>
      <c r="F16" s="2">
        <f>SUMIFS(AgentOSUploads!I:I,AgentOSUploads!C:C,"Deleted",AgentOSUploads!A:A,A16)</f>
        <v>0</v>
      </c>
      <c r="G16">
        <f>COUNTIFS(AgentOSUploads!A:A,#REF!,AgentOSUploads!I:I,"&gt; ")</f>
        <v>0</v>
      </c>
      <c r="H16" s="2">
        <f>SUMIFS(AgentOSUploads!I:I,AgentOSUploads!C:C,"&lt;&gt;Deleted",AgentOSUploads!A:A,A16,AgentOSUploads!K:K,"&gt; ")</f>
        <v>0</v>
      </c>
      <c r="I16">
        <f>COUNTIF('Bank Statements'!$A:$A,A16)</f>
        <v>0</v>
      </c>
      <c r="J16">
        <f>COUNTIFS(AgentOSUploads!A:A,A16,AgentOSUploads!C:C,"&lt;&gt;Deleted")</f>
        <v>0</v>
      </c>
      <c r="L16" s="2">
        <f t="shared" si="1"/>
        <v>0</v>
      </c>
      <c r="M16" s="2">
        <f t="shared" si="2"/>
        <v>0</v>
      </c>
      <c r="P16" s="7">
        <f t="shared" si="3"/>
        <v>0</v>
      </c>
      <c r="Q16" s="7">
        <f t="shared" si="4"/>
        <v>0</v>
      </c>
    </row>
    <row r="17" spans="1:17" x14ac:dyDescent="0.25">
      <c r="A17" s="1">
        <f t="shared" si="5"/>
        <v>45611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SUMIF(Calmony!$A:$A,A17,Calmony!$G:$G)</f>
        <v>0</v>
      </c>
      <c r="F17" s="2">
        <f>SUMIFS(AgentOSUploads!I:I,AgentOSUploads!C:C,"Deleted",AgentOSUploads!A:A,A17)</f>
        <v>0</v>
      </c>
      <c r="G17">
        <f>COUNTIFS(AgentOSUploads!A:A,#REF!,AgentOSUploads!I:I,"&gt; ")</f>
        <v>0</v>
      </c>
      <c r="H17" s="2">
        <f>SUMIFS(AgentOSUploads!I:I,AgentOSUploads!C:C,"&lt;&gt;Deleted",AgentOSUploads!A:A,A17,AgentOSUploads!K:K,"&gt; ")</f>
        <v>0</v>
      </c>
      <c r="I17">
        <f>COUNTIF('Bank Statements'!$A:$A,A17)</f>
        <v>0</v>
      </c>
      <c r="J17">
        <f>COUNTIFS(AgentOSUploads!A:A,A17,AgentOSUploads!C:C,"&lt;&gt;Deleted")</f>
        <v>0</v>
      </c>
      <c r="L17" s="2">
        <f t="shared" si="1"/>
        <v>0</v>
      </c>
      <c r="M17" s="2">
        <f t="shared" si="2"/>
        <v>0</v>
      </c>
      <c r="P17" s="7">
        <f t="shared" si="3"/>
        <v>0</v>
      </c>
      <c r="Q17" s="7">
        <f t="shared" si="4"/>
        <v>0</v>
      </c>
    </row>
    <row r="18" spans="1:17" x14ac:dyDescent="0.25">
      <c r="A18" s="1">
        <f t="shared" si="5"/>
        <v>45612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SUMIF(Calmony!$A:$A,A18,Calmony!$G:$G)</f>
        <v>0</v>
      </c>
      <c r="F18" s="2">
        <f>SUMIFS(AgentOSUploads!I:I,AgentOSUploads!C:C,"Deleted",AgentOSUploads!A:A,A18)</f>
        <v>0</v>
      </c>
      <c r="G18">
        <f>COUNTIFS(AgentOSUploads!A:A,#REF!,AgentOSUploads!I:I,"&gt; ")</f>
        <v>0</v>
      </c>
      <c r="H18" s="2">
        <f>SUMIFS(AgentOSUploads!I:I,AgentOSUploads!C:C,"&lt;&gt;Deleted",AgentOSUploads!A:A,A18,AgentOSUploads!K:K,"&gt; ")</f>
        <v>0</v>
      </c>
      <c r="I18">
        <f>COUNTIF('Bank Statements'!$A:$A,A18)</f>
        <v>0</v>
      </c>
      <c r="J18">
        <f>COUNTIFS(AgentOSUploads!A:A,A18,AgentOSUploads!C:C,"&lt;&gt;Deleted")</f>
        <v>0</v>
      </c>
      <c r="L18" s="2">
        <f t="shared" si="1"/>
        <v>0</v>
      </c>
      <c r="M18" s="2">
        <f t="shared" si="2"/>
        <v>0</v>
      </c>
      <c r="P18" s="7">
        <f t="shared" si="3"/>
        <v>0</v>
      </c>
      <c r="Q18" s="7">
        <f t="shared" si="4"/>
        <v>0</v>
      </c>
    </row>
    <row r="19" spans="1:17" x14ac:dyDescent="0.25">
      <c r="A19" s="1">
        <f t="shared" si="5"/>
        <v>45613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SUMIF(Calmony!$A:$A,A19,Calmony!$G:$G)</f>
        <v>0</v>
      </c>
      <c r="F19" s="2">
        <f>SUMIFS(AgentOSUploads!I:I,AgentOSUploads!C:C,"Deleted",AgentOSUploads!A:A,A19)</f>
        <v>0</v>
      </c>
      <c r="G19">
        <f>COUNTIFS(AgentOSUploads!A:A,#REF!,AgentOSUploads!I:I,"&gt; ")</f>
        <v>0</v>
      </c>
      <c r="H19" s="2">
        <f>SUMIFS(AgentOSUploads!I:I,AgentOSUploads!C:C,"&lt;&gt;Deleted",AgentOSUploads!A:A,A19,AgentOSUploads!K:K,"&gt; ")</f>
        <v>0</v>
      </c>
      <c r="I19">
        <f>COUNTIF('Bank Statements'!$A:$A,A19)</f>
        <v>0</v>
      </c>
      <c r="J19">
        <f>COUNTIFS(AgentOSUploads!A:A,A19,AgentOSUploads!C:C,"&lt;&gt;Deleted")</f>
        <v>0</v>
      </c>
      <c r="L19" s="2">
        <f t="shared" si="1"/>
        <v>0</v>
      </c>
      <c r="M19" s="2">
        <f t="shared" si="2"/>
        <v>0</v>
      </c>
      <c r="P19" s="7">
        <f t="shared" si="3"/>
        <v>0</v>
      </c>
      <c r="Q19" s="7">
        <f t="shared" si="4"/>
        <v>0</v>
      </c>
    </row>
    <row r="20" spans="1:17" x14ac:dyDescent="0.25">
      <c r="A20" s="1">
        <f t="shared" si="5"/>
        <v>45614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SUMIF(Calmony!$A:$A,A20,Calmony!$G:$G)</f>
        <v>0</v>
      </c>
      <c r="F20" s="2">
        <f>SUMIFS(AgentOSUploads!I:I,AgentOSUploads!C:C,"Deleted",AgentOSUploads!A:A,A20)</f>
        <v>0</v>
      </c>
      <c r="G20">
        <f>COUNTIFS(AgentOSUploads!A:A,#REF!,AgentOSUploads!I:I,"&gt; ")</f>
        <v>0</v>
      </c>
      <c r="H20" s="2">
        <f>SUMIFS(AgentOSUploads!I:I,AgentOSUploads!C:C,"&lt;&gt;Deleted",AgentOSUploads!A:A,A20,AgentOSUploads!K:K,"&gt; ")</f>
        <v>0</v>
      </c>
      <c r="I20">
        <f>COUNTIF('Bank Statements'!$A:$A,A20)</f>
        <v>0</v>
      </c>
      <c r="J20">
        <f>COUNTIFS(AgentOSUploads!A:A,A20,AgentOSUploads!C:C,"&lt;&gt;Deleted")</f>
        <v>0</v>
      </c>
      <c r="L20" s="2">
        <f t="shared" si="1"/>
        <v>0</v>
      </c>
      <c r="M20" s="2">
        <f t="shared" si="2"/>
        <v>0</v>
      </c>
      <c r="P20" s="7">
        <f t="shared" si="3"/>
        <v>0</v>
      </c>
      <c r="Q20" s="7">
        <f t="shared" si="4"/>
        <v>0</v>
      </c>
    </row>
    <row r="21" spans="1:17" x14ac:dyDescent="0.25">
      <c r="A21" s="1">
        <f t="shared" si="5"/>
        <v>45615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v>0</v>
      </c>
      <c r="E21" s="2">
        <f>SUMIF(Calmony!$A:$A,A21,Calmony!$G:$G)</f>
        <v>0</v>
      </c>
      <c r="F21" s="2">
        <f>SUMIFS(AgentOSUploads!I:I,AgentOSUploads!C:C,"Deleted",AgentOSUploads!A:A,A21)</f>
        <v>0</v>
      </c>
      <c r="G21">
        <f>COUNTIFS(AgentOSUploads!A:A,#REF!,AgentOSUploads!I:I,"&gt; ")</f>
        <v>0</v>
      </c>
      <c r="H21" s="2">
        <f>SUMIFS(AgentOSUploads!I:I,AgentOSUploads!C:C,"&lt;&gt;Deleted",AgentOSUploads!A:A,A21,AgentOSUploads!K:K,"&gt; ")</f>
        <v>0</v>
      </c>
      <c r="I21">
        <f>COUNTIF('Bank Statements'!$A:$A,A21)</f>
        <v>0</v>
      </c>
      <c r="J21">
        <f>COUNTIFS(AgentOSUploads!A:A,A21,AgentOSUploads!C:C,"&lt;&gt;Deleted")</f>
        <v>0</v>
      </c>
      <c r="L21" s="2">
        <f t="shared" si="1"/>
        <v>0</v>
      </c>
      <c r="M21" s="2">
        <f t="shared" si="2"/>
        <v>0</v>
      </c>
      <c r="P21" s="7">
        <f t="shared" si="3"/>
        <v>0</v>
      </c>
      <c r="Q21" s="7">
        <f t="shared" si="4"/>
        <v>0</v>
      </c>
    </row>
    <row r="22" spans="1:17" x14ac:dyDescent="0.25">
      <c r="A22" s="1">
        <f t="shared" si="5"/>
        <v>45616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SUMIF(Calmony!$A:$A,A22,Calmony!$G:$G)</f>
        <v>0</v>
      </c>
      <c r="F22" s="2">
        <f>SUMIFS(AgentOSUploads!I:I,AgentOSUploads!C:C,"Deleted",AgentOSUploads!A:A,A22)</f>
        <v>0</v>
      </c>
      <c r="G22">
        <f>COUNTIFS(AgentOSUploads!A:A,#REF!,AgentOSUploads!I:I,"&gt; ")</f>
        <v>0</v>
      </c>
      <c r="H22" s="2">
        <f>SUMIFS(AgentOSUploads!I:I,AgentOSUploads!C:C,"&lt;&gt;Deleted",AgentOSUploads!A:A,A22,AgentOSUploads!K:K,"&gt; ")</f>
        <v>0</v>
      </c>
      <c r="I22">
        <f>COUNTIF('Bank Statements'!$A:$A,A22)</f>
        <v>0</v>
      </c>
      <c r="J22">
        <f>COUNTIFS(AgentOSUploads!A:A,A22,AgentOSUploads!C:C,"&lt;&gt;Deleted")</f>
        <v>0</v>
      </c>
      <c r="L22" s="2">
        <f t="shared" si="1"/>
        <v>0</v>
      </c>
      <c r="M22" s="2">
        <f t="shared" si="2"/>
        <v>0</v>
      </c>
      <c r="P22" s="7">
        <f t="shared" si="3"/>
        <v>0</v>
      </c>
      <c r="Q22" s="7">
        <f t="shared" si="4"/>
        <v>0</v>
      </c>
    </row>
    <row r="23" spans="1:17" x14ac:dyDescent="0.25">
      <c r="A23" s="1">
        <f t="shared" si="5"/>
        <v>45617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SUMIF(Calmony!$A:$A,A23,Calmony!$G:$G)</f>
        <v>0</v>
      </c>
      <c r="F23" s="2">
        <f>SUMIFS(AgentOSUploads!I:I,AgentOSUploads!C:C,"Deleted",AgentOSUploads!A:A,A23)</f>
        <v>0</v>
      </c>
      <c r="G23">
        <f>COUNTIFS(AgentOSUploads!A:A,#REF!,AgentOSUploads!I:I,"&gt; ")</f>
        <v>0</v>
      </c>
      <c r="H23" s="2">
        <f>SUMIFS(AgentOSUploads!I:I,AgentOSUploads!C:C,"&lt;&gt;Deleted",AgentOSUploads!A:A,A23,AgentOSUploads!K:K,"&gt; ")</f>
        <v>0</v>
      </c>
      <c r="I23">
        <f>COUNTIF('Bank Statements'!$A:$A,A23)</f>
        <v>0</v>
      </c>
      <c r="J23">
        <f>COUNTIFS(AgentOSUploads!A:A,A23,AgentOSUploads!C:C,"&lt;&gt;Deleted")</f>
        <v>0</v>
      </c>
      <c r="L23" s="2">
        <f t="shared" si="1"/>
        <v>0</v>
      </c>
      <c r="M23" s="2">
        <f t="shared" si="2"/>
        <v>0</v>
      </c>
      <c r="P23" s="7">
        <f t="shared" si="3"/>
        <v>0</v>
      </c>
      <c r="Q23" s="7">
        <f t="shared" si="4"/>
        <v>0</v>
      </c>
    </row>
    <row r="24" spans="1:17" x14ac:dyDescent="0.25">
      <c r="A24" s="1">
        <f t="shared" si="5"/>
        <v>45618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SUMIF(Calmony!$A:$A,A24,Calmony!$G:$G)</f>
        <v>0</v>
      </c>
      <c r="F24" s="2">
        <f>SUMIFS(AgentOSUploads!I:I,AgentOSUploads!C:C,"Deleted",AgentOSUploads!A:A,A24)</f>
        <v>0</v>
      </c>
      <c r="G24">
        <f>COUNTIFS(AgentOSUploads!A:A,#REF!,AgentOSUploads!I:I,"&gt; ")</f>
        <v>0</v>
      </c>
      <c r="H24" s="2">
        <f>SUMIFS(AgentOSUploads!I:I,AgentOSUploads!C:C,"&lt;&gt;Deleted",AgentOSUploads!A:A,A24,AgentOSUploads!K:K,"&gt; ")</f>
        <v>0</v>
      </c>
      <c r="I24">
        <f>COUNTIF('Bank Statements'!$A:$A,A24)</f>
        <v>0</v>
      </c>
      <c r="J24">
        <f>COUNTIFS(AgentOSUploads!A:A,A24,AgentOSUploads!C:C,"&lt;&gt;Deleted")</f>
        <v>0</v>
      </c>
      <c r="L24" s="2">
        <f t="shared" si="1"/>
        <v>0</v>
      </c>
      <c r="M24" s="2">
        <f t="shared" si="2"/>
        <v>0</v>
      </c>
      <c r="P24" s="7">
        <f t="shared" si="3"/>
        <v>0</v>
      </c>
      <c r="Q24" s="7">
        <f t="shared" si="4"/>
        <v>0</v>
      </c>
    </row>
    <row r="25" spans="1:17" x14ac:dyDescent="0.25">
      <c r="A25" s="1">
        <f t="shared" si="5"/>
        <v>45619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SUMIF(Calmony!$A:$A,A25,Calmony!$G:$G)</f>
        <v>0</v>
      </c>
      <c r="F25" s="2">
        <f>SUMIFS(AgentOSUploads!I:I,AgentOSUploads!C:C,"Deleted",AgentOSUploads!A:A,A25)</f>
        <v>0</v>
      </c>
      <c r="G25">
        <f>COUNTIFS(AgentOSUploads!A:A,#REF!,AgentOSUploads!I:I,"&gt; ")</f>
        <v>0</v>
      </c>
      <c r="H25" s="2">
        <f>SUMIFS(AgentOSUploads!I:I,AgentOSUploads!C:C,"&lt;&gt;Deleted",AgentOSUploads!A:A,A25,AgentOSUploads!K:K,"&gt; ")</f>
        <v>0</v>
      </c>
      <c r="I25">
        <f>COUNTIF('Bank Statements'!$A:$A,A25)</f>
        <v>0</v>
      </c>
      <c r="J25">
        <f>COUNTIFS(AgentOSUploads!A:A,A25,AgentOSUploads!C:C,"&lt;&gt;Deleted")</f>
        <v>0</v>
      </c>
      <c r="L25" s="2">
        <f t="shared" si="1"/>
        <v>0</v>
      </c>
      <c r="M25" s="2">
        <f t="shared" si="2"/>
        <v>0</v>
      </c>
      <c r="P25" s="7">
        <f t="shared" si="3"/>
        <v>0</v>
      </c>
      <c r="Q25" s="7">
        <f t="shared" si="4"/>
        <v>0</v>
      </c>
    </row>
    <row r="26" spans="1:17" x14ac:dyDescent="0.25">
      <c r="A26" s="1">
        <f t="shared" si="5"/>
        <v>45620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SUMIF(Calmony!$A:$A,A26,Calmony!$G:$G)</f>
        <v>0</v>
      </c>
      <c r="F26" s="2">
        <f>SUMIFS(AgentOSUploads!I:I,AgentOSUploads!C:C,"Deleted",AgentOSUploads!A:A,A26)</f>
        <v>0</v>
      </c>
      <c r="G26">
        <f>COUNTIFS(AgentOSUploads!A:A,#REF!,AgentOSUploads!I:I,"&gt; ")</f>
        <v>0</v>
      </c>
      <c r="H26" s="2">
        <f>SUMIFS(AgentOSUploads!I:I,AgentOSUploads!C:C,"&lt;&gt;Deleted",AgentOSUploads!A:A,A26,AgentOSUploads!K:K,"&gt; ")</f>
        <v>0</v>
      </c>
      <c r="I26">
        <f>COUNTIF('Bank Statements'!$A:$A,A26)</f>
        <v>0</v>
      </c>
      <c r="J26">
        <f>COUNTIFS(AgentOSUploads!A:A,A26,AgentOSUploads!C:C,"&lt;&gt;Deleted")</f>
        <v>0</v>
      </c>
      <c r="L26" s="2">
        <f t="shared" si="1"/>
        <v>0</v>
      </c>
      <c r="M26" s="2">
        <f t="shared" si="2"/>
        <v>0</v>
      </c>
      <c r="P26" s="7">
        <f t="shared" si="3"/>
        <v>0</v>
      </c>
      <c r="Q26" s="7">
        <f t="shared" si="4"/>
        <v>0</v>
      </c>
    </row>
    <row r="27" spans="1:17" x14ac:dyDescent="0.25">
      <c r="A27" s="1">
        <f t="shared" si="5"/>
        <v>45621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SUMIF(Calmony!$A:$A,A27,Calmony!$G:$G)</f>
        <v>0</v>
      </c>
      <c r="F27" s="2">
        <f>SUMIFS(AgentOSUploads!I:I,AgentOSUploads!C:C,"Deleted",AgentOSUploads!A:A,A27)</f>
        <v>0</v>
      </c>
      <c r="G27">
        <f>COUNTIFS(AgentOSUploads!A:A,#REF!,AgentOSUploads!I:I,"&gt; ")</f>
        <v>0</v>
      </c>
      <c r="H27" s="2">
        <f>SUMIFS(AgentOSUploads!I:I,AgentOSUploads!C:C,"&lt;&gt;Deleted",AgentOSUploads!A:A,A27,AgentOSUploads!K:K,"&gt; ")</f>
        <v>0</v>
      </c>
      <c r="I27">
        <f>COUNTIF('Bank Statements'!$A:$A,A27)</f>
        <v>0</v>
      </c>
      <c r="J27">
        <f>COUNTIFS(AgentOSUploads!A:A,A27,AgentOSUploads!C:C,"&lt;&gt;Deleted")</f>
        <v>0</v>
      </c>
      <c r="L27" s="2">
        <f t="shared" si="1"/>
        <v>0</v>
      </c>
      <c r="M27" s="2">
        <f t="shared" si="2"/>
        <v>0</v>
      </c>
      <c r="P27" s="7">
        <f t="shared" si="3"/>
        <v>0</v>
      </c>
      <c r="Q27" s="7">
        <f t="shared" si="4"/>
        <v>0</v>
      </c>
    </row>
    <row r="28" spans="1:17" x14ac:dyDescent="0.25">
      <c r="A28" s="1">
        <f t="shared" si="5"/>
        <v>45622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SUMIF(Calmony!$A:$A,A28,Calmony!$G:$G)</f>
        <v>0</v>
      </c>
      <c r="F28" s="2">
        <f>SUMIFS(AgentOSUploads!I:I,AgentOSUploads!C:C,"Deleted",AgentOSUploads!A:A,A28)</f>
        <v>0</v>
      </c>
      <c r="G28">
        <f>COUNTIFS(AgentOSUploads!A:A,#REF!,AgentOSUploads!I:I,"&gt; ")</f>
        <v>0</v>
      </c>
      <c r="H28" s="2">
        <f>SUMIFS(AgentOSUploads!I:I,AgentOSUploads!C:C,"&lt;&gt;Deleted",AgentOSUploads!A:A,A28,AgentOSUploads!K:K,"&gt; ")</f>
        <v>0</v>
      </c>
      <c r="I28">
        <f>COUNTIF('Bank Statements'!$A:$A,A28)</f>
        <v>0</v>
      </c>
      <c r="J28">
        <f>COUNTIFS(AgentOSUploads!A:A,A28,AgentOSUploads!C:C,"&lt;&gt;Deleted")</f>
        <v>0</v>
      </c>
      <c r="L28" s="2">
        <f t="shared" si="1"/>
        <v>0</v>
      </c>
      <c r="M28" s="2">
        <f t="shared" si="2"/>
        <v>0</v>
      </c>
      <c r="P28" s="7">
        <f t="shared" si="3"/>
        <v>0</v>
      </c>
      <c r="Q28" s="7">
        <f t="shared" si="4"/>
        <v>0</v>
      </c>
    </row>
    <row r="29" spans="1:17" x14ac:dyDescent="0.25">
      <c r="A29" s="1">
        <f t="shared" si="5"/>
        <v>45623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SUMIF(Calmony!$A:$A,A29,Calmony!$G:$G)</f>
        <v>0</v>
      </c>
      <c r="F29" s="2">
        <f>SUMIFS(AgentOSUploads!I:I,AgentOSUploads!C:C,"Deleted",AgentOSUploads!A:A,A29)</f>
        <v>0</v>
      </c>
      <c r="G29">
        <f>COUNTIFS(AgentOSUploads!A:A,#REF!,AgentOSUploads!I:I,"&gt; ")</f>
        <v>0</v>
      </c>
      <c r="H29" s="2">
        <f>SUMIFS(AgentOSUploads!I:I,AgentOSUploads!C:C,"&lt;&gt;Deleted",AgentOSUploads!A:A,A29,AgentOSUploads!K:K,"&gt; ")</f>
        <v>0</v>
      </c>
      <c r="I29">
        <f>COUNTIF('Bank Statements'!$A:$A,A29)</f>
        <v>0</v>
      </c>
      <c r="J29">
        <f>COUNTIFS(AgentOSUploads!A:A,A29,AgentOSUploads!C:C,"&lt;&gt;Deleted")</f>
        <v>0</v>
      </c>
      <c r="L29" s="2">
        <f t="shared" si="1"/>
        <v>0</v>
      </c>
      <c r="M29" s="2">
        <f t="shared" si="2"/>
        <v>0</v>
      </c>
      <c r="P29" s="7">
        <f t="shared" si="3"/>
        <v>0</v>
      </c>
      <c r="Q29" s="7">
        <f t="shared" si="4"/>
        <v>0</v>
      </c>
    </row>
    <row r="30" spans="1:17" x14ac:dyDescent="0.25">
      <c r="A30" s="1">
        <f t="shared" si="5"/>
        <v>45624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SUMIF(Calmony!$A:$A,A30,Calmony!$G:$G)</f>
        <v>0</v>
      </c>
      <c r="F30" s="2">
        <f>SUMIFS(AgentOSUploads!I:I,AgentOSUploads!C:C,"Deleted",AgentOSUploads!A:A,A30)</f>
        <v>0</v>
      </c>
      <c r="G30">
        <f>COUNTIFS(AgentOSUploads!A:A,#REF!,AgentOSUploads!I:I,"&gt; ")</f>
        <v>0</v>
      </c>
      <c r="H30" s="2">
        <f>SUMIFS(AgentOSUploads!I:I,AgentOSUploads!C:C,"&lt;&gt;Deleted",AgentOSUploads!A:A,A30,AgentOSUploads!K:K,"&gt; ")</f>
        <v>0</v>
      </c>
      <c r="I30">
        <f>COUNTIF('Bank Statements'!$A:$A,A30)</f>
        <v>0</v>
      </c>
      <c r="J30">
        <f>COUNTIFS(AgentOSUploads!A:A,A30,AgentOSUploads!C:C,"&lt;&gt;Deleted")</f>
        <v>0</v>
      </c>
      <c r="L30" s="2">
        <f t="shared" si="1"/>
        <v>0</v>
      </c>
      <c r="M30" s="2">
        <f t="shared" si="2"/>
        <v>0</v>
      </c>
      <c r="P30" s="7">
        <f t="shared" si="3"/>
        <v>0</v>
      </c>
      <c r="Q30" s="7">
        <f t="shared" si="4"/>
        <v>0</v>
      </c>
    </row>
    <row r="31" spans="1:17" x14ac:dyDescent="0.25">
      <c r="A31" s="1">
        <f t="shared" si="5"/>
        <v>45625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SUMIF(Calmony!$A:$A,A31,Calmony!$G:$G)</f>
        <v>0</v>
      </c>
      <c r="F31" s="2">
        <f>SUMIFS(AgentOSUploads!I:I,AgentOSUploads!C:C,"Deleted",AgentOSUploads!A:A,A31)</f>
        <v>0</v>
      </c>
      <c r="G31">
        <f>COUNTIFS(AgentOSUploads!A:A,#REF!,AgentOSUploads!I:I,"&gt; ")</f>
        <v>0</v>
      </c>
      <c r="H31" s="2">
        <f>SUMIFS(AgentOSUploads!I:I,AgentOSUploads!C:C,"&lt;&gt;Deleted",AgentOSUploads!A:A,A31,AgentOSUploads!K:K,"&gt; ")</f>
        <v>0</v>
      </c>
      <c r="I31">
        <f>COUNTIF('Bank Statements'!$A:$A,A31)</f>
        <v>0</v>
      </c>
      <c r="J31">
        <f>COUNTIFS(AgentOSUploads!A:A,A31,AgentOSUploads!C:C,"&lt;&gt;Deleted")</f>
        <v>0</v>
      </c>
      <c r="L31" s="2">
        <f t="shared" si="1"/>
        <v>0</v>
      </c>
      <c r="M31" s="2">
        <f t="shared" si="2"/>
        <v>0</v>
      </c>
      <c r="P31" s="7">
        <f t="shared" si="3"/>
        <v>0</v>
      </c>
      <c r="Q31" s="7">
        <f t="shared" si="4"/>
        <v>0</v>
      </c>
    </row>
    <row r="32" spans="1:17" x14ac:dyDescent="0.25">
      <c r="A32" s="1">
        <f t="shared" si="5"/>
        <v>45626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SUMIF(Calmony!$A:$A,A32,Calmony!$G:$G)</f>
        <v>0</v>
      </c>
      <c r="F32" s="2">
        <f>SUMIFS(AgentOSUploads!I:I,AgentOSUploads!C:C,"Deleted",AgentOSUploads!A:A,A32)</f>
        <v>0</v>
      </c>
      <c r="G32">
        <f>COUNTIFS(AgentOSUploads!A:A,#REF!,AgentOSUploads!I:I,"&gt; ")</f>
        <v>0</v>
      </c>
      <c r="H32" s="2">
        <f>SUMIFS(AgentOSUploads!I:I,AgentOSUploads!C:C,"&lt;&gt;Deleted",AgentOSUploads!A:A,A32,AgentOSUploads!K:K,"&gt; ")</f>
        <v>0</v>
      </c>
      <c r="I32">
        <f>COUNTIF('Bank Statements'!$A:$A,A32)</f>
        <v>0</v>
      </c>
      <c r="J32">
        <f>COUNTIFS(AgentOSUploads!A:A,A32,AgentOSUploads!C:C,"&lt;&gt;Deleted")</f>
        <v>0</v>
      </c>
      <c r="L32" s="2">
        <f t="shared" si="1"/>
        <v>0</v>
      </c>
      <c r="M32" s="2">
        <f t="shared" si="2"/>
        <v>0</v>
      </c>
      <c r="P32" s="7">
        <f t="shared" si="3"/>
        <v>0</v>
      </c>
      <c r="Q32" s="7">
        <f t="shared" si="4"/>
        <v>0</v>
      </c>
    </row>
    <row r="33" spans="1:13" x14ac:dyDescent="0.25">
      <c r="A33" s="1"/>
      <c r="B33" s="2"/>
      <c r="C33" s="2"/>
      <c r="D33" s="2"/>
      <c r="E33" s="2"/>
      <c r="F33" s="2"/>
      <c r="L33" s="2"/>
      <c r="M33" s="2"/>
    </row>
    <row r="34" spans="1:13" x14ac:dyDescent="0.25">
      <c r="B34" s="2">
        <f t="shared" ref="B34:J34" si="6">SUM(B3:B33)</f>
        <v>0</v>
      </c>
      <c r="C34" s="2">
        <f t="shared" si="6"/>
        <v>0</v>
      </c>
      <c r="D34" s="2">
        <f t="shared" si="6"/>
        <v>0</v>
      </c>
      <c r="E34" s="2">
        <f t="shared" si="6"/>
        <v>0</v>
      </c>
      <c r="F34" s="2">
        <f t="shared" si="6"/>
        <v>0</v>
      </c>
      <c r="G34" s="2">
        <f t="shared" si="6"/>
        <v>0</v>
      </c>
      <c r="H34" s="2">
        <f t="shared" si="6"/>
        <v>0</v>
      </c>
      <c r="I34" s="2">
        <f t="shared" si="6"/>
        <v>0</v>
      </c>
      <c r="J34" s="2">
        <f t="shared" si="6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5"/>
  <sheetViews>
    <sheetView tabSelected="1" workbookViewId="0">
      <pane ySplit="2" topLeftCell="A3" activePane="bottomLeft" state="frozen"/>
      <selection pane="bottomLeft" activeCell="F6" sqref="F6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6.140625" customWidth="1"/>
    <col min="4" max="4" width="10.85546875" bestFit="1" customWidth="1"/>
    <col min="5" max="5" width="10.85546875" customWidth="1"/>
    <col min="6" max="6" width="14.85546875" bestFit="1" customWidth="1"/>
    <col min="7" max="7" width="14.28515625" bestFit="1" customWidth="1"/>
    <col min="8" max="8" width="14.7109375" bestFit="1" customWidth="1"/>
    <col min="9" max="9" width="13.28515625" customWidth="1"/>
    <col min="10" max="10" width="13.5703125" customWidth="1"/>
    <col min="12" max="12" width="12.5703125" bestFit="1" customWidth="1"/>
    <col min="13" max="13" width="16" bestFit="1" customWidth="1"/>
    <col min="15" max="15" width="16.140625" customWidth="1"/>
    <col min="16" max="16" width="12.7109375" bestFit="1" customWidth="1"/>
    <col min="17" max="17" width="13.28515625" style="2" customWidth="1"/>
  </cols>
  <sheetData>
    <row r="1" spans="1:17" x14ac:dyDescent="0.25">
      <c r="A1" t="s">
        <v>7</v>
      </c>
      <c r="C1" s="2">
        <f>November!L32</f>
        <v>0</v>
      </c>
      <c r="F1" t="s">
        <v>14</v>
      </c>
      <c r="I1">
        <f>November!M32</f>
        <v>0</v>
      </c>
    </row>
    <row r="2" spans="1:17" s="3" customFormat="1" ht="71.2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21</v>
      </c>
      <c r="F2" s="3" t="s">
        <v>5</v>
      </c>
      <c r="G2" s="3" t="s">
        <v>3</v>
      </c>
      <c r="H2" s="3" t="s">
        <v>4</v>
      </c>
      <c r="I2" s="3" t="s">
        <v>6</v>
      </c>
      <c r="J2" s="3" t="s">
        <v>16</v>
      </c>
      <c r="L2" s="3" t="s">
        <v>8</v>
      </c>
      <c r="M2" s="3" t="s">
        <v>17</v>
      </c>
      <c r="O2" s="3" t="s">
        <v>9</v>
      </c>
      <c r="P2" s="3" t="s">
        <v>18</v>
      </c>
      <c r="Q2" s="4" t="s">
        <v>19</v>
      </c>
    </row>
    <row r="3" spans="1:17" x14ac:dyDescent="0.25">
      <c r="A3" s="1">
        <f>November!A32+1</f>
        <v>45627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SUMIF(Calmony!$A:$A,A3,Calmony!$G:$G)</f>
        <v>0</v>
      </c>
      <c r="F3" s="2">
        <f>SUMIFS(AgentOSUploads!I:I,AgentOSUploads!C:C,"Deleted",AgentOSUploads!A:A,A3)</f>
        <v>0</v>
      </c>
      <c r="G3">
        <f>COUNTIFS(AgentOSUploads!A:A,#REF!,AgentOSUploads!I:I,"&gt; ")</f>
        <v>0</v>
      </c>
      <c r="H3" s="2">
        <f>SUMIFS(AgentOSUploads!I:I,AgentOSUploads!C:C,"&lt;&gt;Deleted",AgentOSUploads!A:A,A3,AgentOSUploads!K:K,"&gt; ")</f>
        <v>0</v>
      </c>
      <c r="I3">
        <f>COUNTIF('Bank Statements'!$A:$A,A3)</f>
        <v>0</v>
      </c>
      <c r="J3">
        <f>COUNTIFS(AgentOSUploads!A:A,A3,AgentOSUploads!C:C,"&lt;&gt;Deleted")</f>
        <v>0</v>
      </c>
      <c r="L3" s="2">
        <f>C1+B3</f>
        <v>0</v>
      </c>
      <c r="M3" s="2">
        <f>C1+C3</f>
        <v>0</v>
      </c>
      <c r="P3" s="2">
        <f>M3-O3</f>
        <v>0</v>
      </c>
      <c r="Q3" s="2">
        <f>L3-O3</f>
        <v>0</v>
      </c>
    </row>
    <row r="4" spans="1:17" x14ac:dyDescent="0.25">
      <c r="A4" s="1">
        <f>A3+1</f>
        <v>45628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3" si="0">B4-C4</f>
        <v>0</v>
      </c>
      <c r="E4" s="2">
        <f>SUMIF(Calmony!$A:$A,A4,Calmony!$G:$G)</f>
        <v>0</v>
      </c>
      <c r="F4" s="2">
        <f>SUMIFS(AgentOSUploads!I:I,AgentOSUploads!C:C,"Deleted",AgentOSUploads!A:A,A4)</f>
        <v>0</v>
      </c>
      <c r="G4">
        <f>COUNTIFS(AgentOSUploads!A:A,#REF!,AgentOSUploads!I:I,"&gt; ")</f>
        <v>0</v>
      </c>
      <c r="H4" s="2">
        <f>SUMIFS(AgentOSUploads!I:I,AgentOSUploads!C:C,"&lt;&gt;Deleted",AgentOSUploads!A:A,A4,AgentOSUploads!K:K,"&gt; ")</f>
        <v>0</v>
      </c>
      <c r="I4">
        <f>COUNTIF('Bank Statements'!$A:$A,A4)</f>
        <v>0</v>
      </c>
      <c r="J4">
        <f>COUNTIFS(AgentOSUploads!A:A,A4,AgentOSUploads!C:C,"&lt;&gt;Deleted")</f>
        <v>0</v>
      </c>
      <c r="L4" s="2">
        <f t="shared" ref="L4:L33" si="1">L3+B4</f>
        <v>0</v>
      </c>
      <c r="M4" s="2">
        <f t="shared" ref="M4:M33" si="2">M3+C4</f>
        <v>0</v>
      </c>
      <c r="P4" s="2">
        <f t="shared" ref="P4:P33" si="3">M4-O4</f>
        <v>0</v>
      </c>
      <c r="Q4" s="2">
        <f t="shared" ref="Q4:Q33" si="4">L4-O4</f>
        <v>0</v>
      </c>
    </row>
    <row r="5" spans="1:17" x14ac:dyDescent="0.25">
      <c r="A5" s="1">
        <f t="shared" ref="A5:A33" si="5">A4+1</f>
        <v>45629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SUMIF(Calmony!$A:$A,A5,Calmony!$G:$G)</f>
        <v>0</v>
      </c>
      <c r="F5" s="2">
        <f>SUMIFS(AgentOSUploads!I:I,AgentOSUploads!C:C,"Deleted",AgentOSUploads!A:A,A5)</f>
        <v>0</v>
      </c>
      <c r="G5">
        <f>COUNTIFS(AgentOSUploads!A:A,#REF!,AgentOSUploads!I:I,"&gt; ")</f>
        <v>0</v>
      </c>
      <c r="H5" s="2">
        <f>SUMIFS(AgentOSUploads!I:I,AgentOSUploads!C:C,"&lt;&gt;Deleted",AgentOSUploads!A:A,A5,AgentOSUploads!K:K,"&gt; ")</f>
        <v>0</v>
      </c>
      <c r="I5">
        <f>COUNTIF('Bank Statements'!$A:$A,A5)</f>
        <v>0</v>
      </c>
      <c r="J5">
        <f>COUNTIFS(AgentOSUploads!A:A,A5,AgentOSUploads!C:C,"&lt;&gt;Deleted")</f>
        <v>0</v>
      </c>
      <c r="L5" s="2">
        <f t="shared" si="1"/>
        <v>0</v>
      </c>
      <c r="M5" s="2">
        <f t="shared" si="2"/>
        <v>0</v>
      </c>
      <c r="P5" s="2">
        <f t="shared" si="3"/>
        <v>0</v>
      </c>
      <c r="Q5" s="2">
        <f t="shared" si="4"/>
        <v>0</v>
      </c>
    </row>
    <row r="6" spans="1:17" x14ac:dyDescent="0.25">
      <c r="A6" s="1">
        <f t="shared" si="5"/>
        <v>45630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SUMIF(Calmony!$A:$A,A6,Calmony!$G:$G)</f>
        <v>0</v>
      </c>
      <c r="F6" s="2">
        <f>SUMIFS(AgentOSUploads!I:I,AgentOSUploads!C:C,"Deleted",AgentOSUploads!A:A,A6)</f>
        <v>0</v>
      </c>
      <c r="G6">
        <f>COUNTIFS(AgentOSUploads!A:A,#REF!,AgentOSUploads!I:I,"&gt; ")</f>
        <v>0</v>
      </c>
      <c r="H6" s="2">
        <f>SUMIFS(AgentOSUploads!I:I,AgentOSUploads!C:C,"&lt;&gt;Deleted",AgentOSUploads!A:A,A6,AgentOSUploads!K:K,"&gt; ")</f>
        <v>0</v>
      </c>
      <c r="I6">
        <f>COUNTIF('Bank Statements'!$A:$A,A6)</f>
        <v>0</v>
      </c>
      <c r="J6">
        <f>COUNTIFS(AgentOSUploads!A:A,A6,AgentOSUploads!C:C,"&lt;&gt;Deleted")</f>
        <v>0</v>
      </c>
      <c r="L6" s="2">
        <f t="shared" si="1"/>
        <v>0</v>
      </c>
      <c r="M6" s="2">
        <f t="shared" si="2"/>
        <v>0</v>
      </c>
      <c r="P6" s="2">
        <f t="shared" si="3"/>
        <v>0</v>
      </c>
      <c r="Q6" s="2">
        <f t="shared" si="4"/>
        <v>0</v>
      </c>
    </row>
    <row r="7" spans="1:17" x14ac:dyDescent="0.25">
      <c r="A7" s="1">
        <f t="shared" si="5"/>
        <v>45631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SUMIF(Calmony!$A:$A,A7,Calmony!$G:$G)</f>
        <v>0</v>
      </c>
      <c r="F7" s="2">
        <f>SUMIFS(AgentOSUploads!I:I,AgentOSUploads!C:C,"Deleted",AgentOSUploads!A:A,A7)</f>
        <v>0</v>
      </c>
      <c r="G7">
        <f>COUNTIFS(AgentOSUploads!A:A,#REF!,AgentOSUploads!I:I,"&gt; ")</f>
        <v>0</v>
      </c>
      <c r="H7" s="2">
        <f>SUMIFS(AgentOSUploads!I:I,AgentOSUploads!C:C,"&lt;&gt;Deleted",AgentOSUploads!A:A,A7,AgentOSUploads!K:K,"&gt; ")</f>
        <v>0</v>
      </c>
      <c r="I7">
        <f>COUNTIF('Bank Statements'!$A:$A,A7)</f>
        <v>0</v>
      </c>
      <c r="J7">
        <f>COUNTIFS(AgentOSUploads!A:A,A7,AgentOSUploads!C:C,"&lt;&gt;Deleted")</f>
        <v>0</v>
      </c>
      <c r="L7" s="2">
        <f t="shared" si="1"/>
        <v>0</v>
      </c>
      <c r="M7" s="2">
        <f t="shared" si="2"/>
        <v>0</v>
      </c>
      <c r="P7" s="2">
        <f t="shared" si="3"/>
        <v>0</v>
      </c>
      <c r="Q7" s="2">
        <f t="shared" si="4"/>
        <v>0</v>
      </c>
    </row>
    <row r="8" spans="1:17" x14ac:dyDescent="0.25">
      <c r="A8" s="1">
        <f t="shared" si="5"/>
        <v>45632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SUMIF(Calmony!$A:$A,A8,Calmony!$G:$G)</f>
        <v>0</v>
      </c>
      <c r="F8" s="2">
        <f>SUMIFS(AgentOSUploads!I:I,AgentOSUploads!C:C,"Deleted",AgentOSUploads!A:A,A8)</f>
        <v>0</v>
      </c>
      <c r="G8">
        <f>COUNTIFS(AgentOSUploads!A:A,#REF!,AgentOSUploads!I:I,"&gt; ")</f>
        <v>0</v>
      </c>
      <c r="H8" s="2">
        <f>SUMIFS(AgentOSUploads!I:I,AgentOSUploads!C:C,"&lt;&gt;Deleted",AgentOSUploads!A:A,A8,AgentOSUploads!K:K,"&gt; ")</f>
        <v>0</v>
      </c>
      <c r="I8">
        <f>COUNTIF('Bank Statements'!$A:$A,A8)</f>
        <v>0</v>
      </c>
      <c r="J8">
        <f>COUNTIFS(AgentOSUploads!A:A,A8,AgentOSUploads!C:C,"&lt;&gt;Deleted")</f>
        <v>0</v>
      </c>
      <c r="L8" s="2">
        <f t="shared" si="1"/>
        <v>0</v>
      </c>
      <c r="M8" s="2">
        <f t="shared" si="2"/>
        <v>0</v>
      </c>
      <c r="P8" s="2">
        <f t="shared" si="3"/>
        <v>0</v>
      </c>
      <c r="Q8" s="2">
        <f t="shared" si="4"/>
        <v>0</v>
      </c>
    </row>
    <row r="9" spans="1:17" x14ac:dyDescent="0.25">
      <c r="A9" s="1">
        <f t="shared" si="5"/>
        <v>45633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SUMIF(Calmony!$A:$A,A9,Calmony!$G:$G)</f>
        <v>0</v>
      </c>
      <c r="F9" s="2">
        <f>SUMIFS(AgentOSUploads!I:I,AgentOSUploads!C:C,"Deleted",AgentOSUploads!A:A,A9)</f>
        <v>0</v>
      </c>
      <c r="G9">
        <f>COUNTIFS(AgentOSUploads!A:A,#REF!,AgentOSUploads!I:I,"&gt; ")</f>
        <v>0</v>
      </c>
      <c r="H9" s="2">
        <f>SUMIFS(AgentOSUploads!I:I,AgentOSUploads!C:C,"&lt;&gt;Deleted",AgentOSUploads!A:A,A9,AgentOSUploads!K:K,"&gt; ")</f>
        <v>0</v>
      </c>
      <c r="I9">
        <f>COUNTIF('Bank Statements'!$A:$A,A9)</f>
        <v>0</v>
      </c>
      <c r="J9">
        <f>COUNTIFS(AgentOSUploads!A:A,A9,AgentOSUploads!C:C,"&lt;&gt;Deleted")</f>
        <v>0</v>
      </c>
      <c r="L9" s="2">
        <f t="shared" si="1"/>
        <v>0</v>
      </c>
      <c r="M9" s="2">
        <f t="shared" si="2"/>
        <v>0</v>
      </c>
      <c r="P9" s="2">
        <f t="shared" si="3"/>
        <v>0</v>
      </c>
      <c r="Q9" s="2">
        <f t="shared" si="4"/>
        <v>0</v>
      </c>
    </row>
    <row r="10" spans="1:17" x14ac:dyDescent="0.25">
      <c r="A10" s="1">
        <f t="shared" si="5"/>
        <v>45634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SUMIF(Calmony!$A:$A,A10,Calmony!$G:$G)</f>
        <v>0</v>
      </c>
      <c r="F10" s="2">
        <f>SUMIFS(AgentOSUploads!I:I,AgentOSUploads!C:C,"Deleted",AgentOSUploads!A:A,A10)</f>
        <v>0</v>
      </c>
      <c r="G10">
        <f>COUNTIFS(AgentOSUploads!A:A,#REF!,AgentOSUploads!I:I,"&gt; ")</f>
        <v>0</v>
      </c>
      <c r="H10" s="2">
        <f>SUMIFS(AgentOSUploads!I:I,AgentOSUploads!C:C,"&lt;&gt;Deleted",AgentOSUploads!A:A,A10,AgentOSUploads!K:K,"&gt; ")</f>
        <v>0</v>
      </c>
      <c r="I10">
        <f>COUNTIF('Bank Statements'!$A:$A,A10)</f>
        <v>0</v>
      </c>
      <c r="J10">
        <f>COUNTIFS(AgentOSUploads!A:A,A10,AgentOSUploads!C:C,"&lt;&gt;Deleted")</f>
        <v>0</v>
      </c>
      <c r="L10" s="2">
        <f t="shared" si="1"/>
        <v>0</v>
      </c>
      <c r="M10" s="2">
        <f t="shared" si="2"/>
        <v>0</v>
      </c>
      <c r="P10" s="2">
        <f t="shared" si="3"/>
        <v>0</v>
      </c>
      <c r="Q10" s="2">
        <f t="shared" si="4"/>
        <v>0</v>
      </c>
    </row>
    <row r="11" spans="1:17" x14ac:dyDescent="0.25">
      <c r="A11" s="1">
        <f t="shared" si="5"/>
        <v>45635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SUMIF(Calmony!$A:$A,A11,Calmony!$G:$G)</f>
        <v>0</v>
      </c>
      <c r="F11" s="2">
        <f>SUMIFS(AgentOSUploads!I:I,AgentOSUploads!C:C,"Deleted",AgentOSUploads!A:A,A11)</f>
        <v>0</v>
      </c>
      <c r="G11">
        <f>COUNTIFS(AgentOSUploads!A:A,#REF!,AgentOSUploads!I:I,"&gt; ")</f>
        <v>0</v>
      </c>
      <c r="H11" s="2">
        <f>SUMIFS(AgentOSUploads!I:I,AgentOSUploads!C:C,"&lt;&gt;Deleted",AgentOSUploads!A:A,A11,AgentOSUploads!K:K,"&gt; ")</f>
        <v>0</v>
      </c>
      <c r="I11">
        <f>COUNTIF('Bank Statements'!$A:$A,A11)</f>
        <v>0</v>
      </c>
      <c r="J11">
        <f>COUNTIFS(AgentOSUploads!A:A,A11,AgentOSUploads!C:C,"&lt;&gt;Deleted")</f>
        <v>0</v>
      </c>
      <c r="L11" s="2">
        <f t="shared" si="1"/>
        <v>0</v>
      </c>
      <c r="M11" s="2">
        <f t="shared" si="2"/>
        <v>0</v>
      </c>
      <c r="P11" s="2">
        <f t="shared" si="3"/>
        <v>0</v>
      </c>
      <c r="Q11" s="2">
        <f t="shared" si="4"/>
        <v>0</v>
      </c>
    </row>
    <row r="12" spans="1:17" x14ac:dyDescent="0.25">
      <c r="A12" s="1">
        <f t="shared" si="5"/>
        <v>45636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SUMIF(Calmony!$A:$A,A12,Calmony!$G:$G)</f>
        <v>0</v>
      </c>
      <c r="F12" s="2">
        <f>SUMIFS(AgentOSUploads!I:I,AgentOSUploads!C:C,"Deleted",AgentOSUploads!A:A,A12)</f>
        <v>0</v>
      </c>
      <c r="G12">
        <f>COUNTIFS(AgentOSUploads!A:A,#REF!,AgentOSUploads!I:I,"&gt; ")</f>
        <v>0</v>
      </c>
      <c r="H12" s="2">
        <f>SUMIFS(AgentOSUploads!I:I,AgentOSUploads!C:C,"&lt;&gt;Deleted",AgentOSUploads!A:A,A12,AgentOSUploads!K:K,"&gt; ")</f>
        <v>0</v>
      </c>
      <c r="I12">
        <f>COUNTIF('Bank Statements'!$A:$A,A12)</f>
        <v>0</v>
      </c>
      <c r="J12">
        <f>COUNTIFS(AgentOSUploads!A:A,A12,AgentOSUploads!C:C,"&lt;&gt;Deleted")</f>
        <v>0</v>
      </c>
      <c r="L12" s="2">
        <f t="shared" si="1"/>
        <v>0</v>
      </c>
      <c r="M12" s="2">
        <f t="shared" si="2"/>
        <v>0</v>
      </c>
      <c r="P12" s="2">
        <f t="shared" si="3"/>
        <v>0</v>
      </c>
      <c r="Q12" s="2">
        <f t="shared" si="4"/>
        <v>0</v>
      </c>
    </row>
    <row r="13" spans="1:17" x14ac:dyDescent="0.25">
      <c r="A13" s="1">
        <f t="shared" si="5"/>
        <v>45637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SUMIF(Calmony!$A:$A,A13,Calmony!$G:$G)</f>
        <v>0</v>
      </c>
      <c r="F13" s="2">
        <f>SUMIFS(AgentOSUploads!I:I,AgentOSUploads!C:C,"Deleted",AgentOSUploads!A:A,A13)</f>
        <v>0</v>
      </c>
      <c r="G13">
        <f>COUNTIFS(AgentOSUploads!A:A,#REF!,AgentOSUploads!I:I,"&gt; ")</f>
        <v>0</v>
      </c>
      <c r="H13" s="2">
        <f>SUMIFS(AgentOSUploads!I:I,AgentOSUploads!C:C,"&lt;&gt;Deleted",AgentOSUploads!A:A,A13,AgentOSUploads!K:K,"&gt; ")</f>
        <v>0</v>
      </c>
      <c r="I13">
        <f>COUNTIF('Bank Statements'!$A:$A,A13)</f>
        <v>0</v>
      </c>
      <c r="J13">
        <f>COUNTIFS(AgentOSUploads!A:A,A13,AgentOSUploads!C:C,"&lt;&gt;Deleted")</f>
        <v>0</v>
      </c>
      <c r="L13" s="2">
        <f t="shared" si="1"/>
        <v>0</v>
      </c>
      <c r="M13" s="2">
        <f t="shared" si="2"/>
        <v>0</v>
      </c>
      <c r="P13" s="2">
        <f t="shared" si="3"/>
        <v>0</v>
      </c>
      <c r="Q13" s="2">
        <f t="shared" si="4"/>
        <v>0</v>
      </c>
    </row>
    <row r="14" spans="1:17" x14ac:dyDescent="0.25">
      <c r="A14" s="1">
        <f t="shared" si="5"/>
        <v>45638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SUMIF(Calmony!$A:$A,A14,Calmony!$G:$G)</f>
        <v>0</v>
      </c>
      <c r="F14" s="2">
        <f>SUMIFS(AgentOSUploads!I:I,AgentOSUploads!C:C,"Deleted",AgentOSUploads!A:A,A14)</f>
        <v>0</v>
      </c>
      <c r="G14">
        <f>COUNTIFS(AgentOSUploads!A:A,#REF!,AgentOSUploads!I:I,"&gt; ")</f>
        <v>0</v>
      </c>
      <c r="H14" s="2">
        <f>SUMIFS(AgentOSUploads!I:I,AgentOSUploads!C:C,"&lt;&gt;Deleted",AgentOSUploads!A:A,A14,AgentOSUploads!K:K,"&gt; ")</f>
        <v>0</v>
      </c>
      <c r="I14">
        <f>COUNTIF('Bank Statements'!$A:$A,A14)</f>
        <v>0</v>
      </c>
      <c r="J14">
        <f>COUNTIFS(AgentOSUploads!A:A,A14,AgentOSUploads!C:C,"&lt;&gt;Deleted")</f>
        <v>0</v>
      </c>
      <c r="L14" s="2">
        <f t="shared" si="1"/>
        <v>0</v>
      </c>
      <c r="M14" s="2">
        <f t="shared" si="2"/>
        <v>0</v>
      </c>
      <c r="P14" s="2">
        <f t="shared" si="3"/>
        <v>0</v>
      </c>
      <c r="Q14" s="2">
        <f t="shared" si="4"/>
        <v>0</v>
      </c>
    </row>
    <row r="15" spans="1:17" x14ac:dyDescent="0.25">
      <c r="A15" s="1">
        <f t="shared" si="5"/>
        <v>45639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SUMIF(Calmony!$A:$A,A15,Calmony!$G:$G)</f>
        <v>0</v>
      </c>
      <c r="F15" s="2">
        <f>SUMIFS(AgentOSUploads!I:I,AgentOSUploads!C:C,"Deleted",AgentOSUploads!A:A,A15)</f>
        <v>0</v>
      </c>
      <c r="G15">
        <f>COUNTIFS(AgentOSUploads!A:A,#REF!,AgentOSUploads!I:I,"&gt; ")</f>
        <v>0</v>
      </c>
      <c r="H15" s="2">
        <f>SUMIFS(AgentOSUploads!I:I,AgentOSUploads!C:C,"&lt;&gt;Deleted",AgentOSUploads!A:A,A15,AgentOSUploads!K:K,"&gt; ")</f>
        <v>0</v>
      </c>
      <c r="I15">
        <f>COUNTIF('Bank Statements'!$A:$A,A15)</f>
        <v>0</v>
      </c>
      <c r="J15">
        <f>COUNTIFS(AgentOSUploads!A:A,A15,AgentOSUploads!C:C,"&lt;&gt;Deleted")</f>
        <v>0</v>
      </c>
      <c r="L15" s="2">
        <f t="shared" si="1"/>
        <v>0</v>
      </c>
      <c r="M15" s="2">
        <f t="shared" si="2"/>
        <v>0</v>
      </c>
      <c r="P15" s="2">
        <f t="shared" si="3"/>
        <v>0</v>
      </c>
      <c r="Q15" s="2">
        <f t="shared" si="4"/>
        <v>0</v>
      </c>
    </row>
    <row r="16" spans="1:17" x14ac:dyDescent="0.25">
      <c r="A16" s="1">
        <f t="shared" si="5"/>
        <v>45640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SUMIF(Calmony!$A:$A,A16,Calmony!$G:$G)</f>
        <v>0</v>
      </c>
      <c r="F16" s="2">
        <f>SUMIFS(AgentOSUploads!I:I,AgentOSUploads!C:C,"Deleted",AgentOSUploads!A:A,A16)</f>
        <v>0</v>
      </c>
      <c r="G16">
        <f>COUNTIFS(AgentOSUploads!A:A,#REF!,AgentOSUploads!I:I,"&gt; ")</f>
        <v>0</v>
      </c>
      <c r="H16" s="2">
        <f>SUMIFS(AgentOSUploads!I:I,AgentOSUploads!C:C,"&lt;&gt;Deleted",AgentOSUploads!A:A,A16,AgentOSUploads!K:K,"&gt; ")</f>
        <v>0</v>
      </c>
      <c r="I16">
        <f>COUNTIF('Bank Statements'!$A:$A,A16)</f>
        <v>0</v>
      </c>
      <c r="J16">
        <f>COUNTIFS(AgentOSUploads!A:A,A16,AgentOSUploads!C:C,"&lt;&gt;Deleted")</f>
        <v>0</v>
      </c>
      <c r="L16" s="2">
        <f t="shared" si="1"/>
        <v>0</v>
      </c>
      <c r="M16" s="2">
        <f t="shared" si="2"/>
        <v>0</v>
      </c>
      <c r="P16" s="2">
        <f t="shared" si="3"/>
        <v>0</v>
      </c>
      <c r="Q16" s="2">
        <f t="shared" si="4"/>
        <v>0</v>
      </c>
    </row>
    <row r="17" spans="1:17" x14ac:dyDescent="0.25">
      <c r="A17" s="1">
        <f t="shared" si="5"/>
        <v>45641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SUMIF(Calmony!$A:$A,A17,Calmony!$G:$G)</f>
        <v>0</v>
      </c>
      <c r="F17" s="2">
        <f>SUMIFS(AgentOSUploads!I:I,AgentOSUploads!C:C,"Deleted",AgentOSUploads!A:A,A17)</f>
        <v>0</v>
      </c>
      <c r="G17">
        <f>COUNTIFS(AgentOSUploads!A:A,#REF!,AgentOSUploads!I:I,"&gt; ")</f>
        <v>0</v>
      </c>
      <c r="H17" s="2">
        <f>SUMIFS(AgentOSUploads!I:I,AgentOSUploads!C:C,"&lt;&gt;Deleted",AgentOSUploads!A:A,A17,AgentOSUploads!K:K,"&gt; ")</f>
        <v>0</v>
      </c>
      <c r="I17">
        <f>COUNTIF('Bank Statements'!$A:$A,A17)</f>
        <v>0</v>
      </c>
      <c r="J17">
        <f>COUNTIFS(AgentOSUploads!A:A,A17,AgentOSUploads!C:C,"&lt;&gt;Deleted")</f>
        <v>0</v>
      </c>
      <c r="L17" s="2">
        <f t="shared" si="1"/>
        <v>0</v>
      </c>
      <c r="M17" s="2">
        <f t="shared" si="2"/>
        <v>0</v>
      </c>
      <c r="P17" s="2">
        <f t="shared" si="3"/>
        <v>0</v>
      </c>
      <c r="Q17" s="2">
        <f t="shared" si="4"/>
        <v>0</v>
      </c>
    </row>
    <row r="18" spans="1:17" x14ac:dyDescent="0.25">
      <c r="A18" s="1">
        <f t="shared" si="5"/>
        <v>45642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SUMIF(Calmony!$A:$A,A18,Calmony!$G:$G)</f>
        <v>0</v>
      </c>
      <c r="F18" s="2">
        <f>SUMIFS(AgentOSUploads!I:I,AgentOSUploads!C:C,"Deleted",AgentOSUploads!A:A,A18)</f>
        <v>0</v>
      </c>
      <c r="G18">
        <f>COUNTIFS(AgentOSUploads!A:A,#REF!,AgentOSUploads!I:I,"&gt; ")</f>
        <v>0</v>
      </c>
      <c r="H18" s="2">
        <f>SUMIFS(AgentOSUploads!I:I,AgentOSUploads!C:C,"&lt;&gt;Deleted",AgentOSUploads!A:A,A18,AgentOSUploads!K:K,"&gt; ")</f>
        <v>0</v>
      </c>
      <c r="I18">
        <f>COUNTIF('Bank Statements'!$A:$A,A18)</f>
        <v>0</v>
      </c>
      <c r="J18">
        <f>COUNTIFS(AgentOSUploads!A:A,A18,AgentOSUploads!C:C,"&lt;&gt;Deleted")</f>
        <v>0</v>
      </c>
      <c r="L18" s="2">
        <f t="shared" si="1"/>
        <v>0</v>
      </c>
      <c r="M18" s="2">
        <f t="shared" si="2"/>
        <v>0</v>
      </c>
      <c r="P18" s="2">
        <f t="shared" si="3"/>
        <v>0</v>
      </c>
      <c r="Q18" s="2">
        <f t="shared" si="4"/>
        <v>0</v>
      </c>
    </row>
    <row r="19" spans="1:17" x14ac:dyDescent="0.25">
      <c r="A19" s="1">
        <f t="shared" si="5"/>
        <v>45643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SUMIF(Calmony!$A:$A,A19,Calmony!$G:$G)</f>
        <v>0</v>
      </c>
      <c r="F19" s="2">
        <f>SUMIFS(AgentOSUploads!I:I,AgentOSUploads!C:C,"Deleted",AgentOSUploads!A:A,A19)</f>
        <v>0</v>
      </c>
      <c r="G19">
        <f>COUNTIFS(AgentOSUploads!A:A,#REF!,AgentOSUploads!I:I,"&gt; ")</f>
        <v>0</v>
      </c>
      <c r="H19" s="2">
        <f>SUMIFS(AgentOSUploads!I:I,AgentOSUploads!C:C,"&lt;&gt;Deleted",AgentOSUploads!A:A,A19,AgentOSUploads!K:K,"&gt; ")</f>
        <v>0</v>
      </c>
      <c r="I19">
        <f>COUNTIF('Bank Statements'!$A:$A,A19)</f>
        <v>0</v>
      </c>
      <c r="J19">
        <f>COUNTIFS(AgentOSUploads!A:A,A19,AgentOSUploads!C:C,"&lt;&gt;Deleted")</f>
        <v>0</v>
      </c>
      <c r="L19" s="2">
        <f t="shared" si="1"/>
        <v>0</v>
      </c>
      <c r="M19" s="2">
        <f t="shared" si="2"/>
        <v>0</v>
      </c>
      <c r="P19" s="2">
        <f t="shared" si="3"/>
        <v>0</v>
      </c>
      <c r="Q19" s="2">
        <f t="shared" si="4"/>
        <v>0</v>
      </c>
    </row>
    <row r="20" spans="1:17" x14ac:dyDescent="0.25">
      <c r="A20" s="1">
        <f t="shared" si="5"/>
        <v>45644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SUMIF(Calmony!$A:$A,A20,Calmony!$G:$G)</f>
        <v>0</v>
      </c>
      <c r="F20" s="2">
        <f>SUMIFS(AgentOSUploads!I:I,AgentOSUploads!C:C,"Deleted",AgentOSUploads!A:A,A20)</f>
        <v>0</v>
      </c>
      <c r="G20">
        <f>COUNTIFS(AgentOSUploads!A:A,#REF!,AgentOSUploads!I:I,"&gt; ")</f>
        <v>0</v>
      </c>
      <c r="H20" s="2">
        <f>SUMIFS(AgentOSUploads!I:I,AgentOSUploads!C:C,"&lt;&gt;Deleted",AgentOSUploads!A:A,A20,AgentOSUploads!K:K,"&gt; ")</f>
        <v>0</v>
      </c>
      <c r="I20">
        <f>COUNTIF('Bank Statements'!$A:$A,A20)</f>
        <v>0</v>
      </c>
      <c r="J20">
        <f>COUNTIFS(AgentOSUploads!A:A,A20,AgentOSUploads!C:C,"&lt;&gt;Deleted")</f>
        <v>0</v>
      </c>
      <c r="L20" s="2">
        <f t="shared" si="1"/>
        <v>0</v>
      </c>
      <c r="M20" s="2">
        <f t="shared" si="2"/>
        <v>0</v>
      </c>
      <c r="P20" s="2">
        <f t="shared" si="3"/>
        <v>0</v>
      </c>
      <c r="Q20" s="2">
        <f t="shared" si="4"/>
        <v>0</v>
      </c>
    </row>
    <row r="21" spans="1:17" x14ac:dyDescent="0.25">
      <c r="A21" s="1">
        <f t="shared" si="5"/>
        <v>45645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SUMIF(Calmony!$A:$A,A21,Calmony!$G:$G)</f>
        <v>0</v>
      </c>
      <c r="F21" s="2">
        <f>SUMIFS(AgentOSUploads!I:I,AgentOSUploads!C:C,"Deleted",AgentOSUploads!A:A,A21)</f>
        <v>0</v>
      </c>
      <c r="G21">
        <f>COUNTIFS(AgentOSUploads!A:A,#REF!,AgentOSUploads!I:I,"&gt; ")</f>
        <v>0</v>
      </c>
      <c r="H21" s="2">
        <f>SUMIFS(AgentOSUploads!I:I,AgentOSUploads!C:C,"&lt;&gt;Deleted",AgentOSUploads!A:A,A21,AgentOSUploads!K:K,"&gt; ")</f>
        <v>0</v>
      </c>
      <c r="I21">
        <f>COUNTIF('Bank Statements'!$A:$A,A21)</f>
        <v>0</v>
      </c>
      <c r="J21">
        <f>COUNTIFS(AgentOSUploads!A:A,A21,AgentOSUploads!C:C,"&lt;&gt;Deleted")</f>
        <v>0</v>
      </c>
      <c r="L21" s="2">
        <f t="shared" si="1"/>
        <v>0</v>
      </c>
      <c r="M21" s="2">
        <f t="shared" si="2"/>
        <v>0</v>
      </c>
      <c r="P21" s="2">
        <f t="shared" si="3"/>
        <v>0</v>
      </c>
      <c r="Q21" s="2">
        <f t="shared" si="4"/>
        <v>0</v>
      </c>
    </row>
    <row r="22" spans="1:17" x14ac:dyDescent="0.25">
      <c r="A22" s="1">
        <f t="shared" si="5"/>
        <v>45646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SUMIF(Calmony!$A:$A,A22,Calmony!$G:$G)</f>
        <v>0</v>
      </c>
      <c r="F22" s="2">
        <f>SUMIFS(AgentOSUploads!I:I,AgentOSUploads!C:C,"Deleted",AgentOSUploads!A:A,A22)</f>
        <v>0</v>
      </c>
      <c r="G22">
        <f>COUNTIFS(AgentOSUploads!A:A,#REF!,AgentOSUploads!I:I,"&gt; ")</f>
        <v>0</v>
      </c>
      <c r="H22" s="2">
        <f>SUMIFS(AgentOSUploads!I:I,AgentOSUploads!C:C,"&lt;&gt;Deleted",AgentOSUploads!A:A,A22,AgentOSUploads!K:K,"&gt; ")</f>
        <v>0</v>
      </c>
      <c r="I22">
        <f>COUNTIF('Bank Statements'!$A:$A,A22)</f>
        <v>0</v>
      </c>
      <c r="J22">
        <f>COUNTIFS(AgentOSUploads!A:A,A22,AgentOSUploads!C:C,"&lt;&gt;Deleted")</f>
        <v>0</v>
      </c>
      <c r="L22" s="2">
        <f t="shared" si="1"/>
        <v>0</v>
      </c>
      <c r="M22" s="2">
        <f t="shared" si="2"/>
        <v>0</v>
      </c>
      <c r="P22" s="2">
        <f t="shared" si="3"/>
        <v>0</v>
      </c>
      <c r="Q22" s="2">
        <f t="shared" si="4"/>
        <v>0</v>
      </c>
    </row>
    <row r="23" spans="1:17" x14ac:dyDescent="0.25">
      <c r="A23" s="1">
        <f t="shared" si="5"/>
        <v>45647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SUMIF(Calmony!$A:$A,A23,Calmony!$G:$G)</f>
        <v>0</v>
      </c>
      <c r="F23" s="2">
        <f>SUMIFS(AgentOSUploads!I:I,AgentOSUploads!C:C,"Deleted",AgentOSUploads!A:A,A23)</f>
        <v>0</v>
      </c>
      <c r="G23">
        <f>COUNTIFS(AgentOSUploads!A:A,#REF!,AgentOSUploads!I:I,"&gt; ")</f>
        <v>0</v>
      </c>
      <c r="H23" s="2">
        <f>SUMIFS(AgentOSUploads!I:I,AgentOSUploads!C:C,"&lt;&gt;Deleted",AgentOSUploads!A:A,A23,AgentOSUploads!K:K,"&gt; ")</f>
        <v>0</v>
      </c>
      <c r="I23">
        <f>COUNTIF('Bank Statements'!$A:$A,A23)</f>
        <v>0</v>
      </c>
      <c r="J23">
        <f>COUNTIFS(AgentOSUploads!A:A,A23,AgentOSUploads!C:C,"&lt;&gt;Deleted")</f>
        <v>0</v>
      </c>
      <c r="L23" s="2">
        <f t="shared" si="1"/>
        <v>0</v>
      </c>
      <c r="M23" s="2">
        <f t="shared" si="2"/>
        <v>0</v>
      </c>
      <c r="P23" s="2">
        <f t="shared" si="3"/>
        <v>0</v>
      </c>
      <c r="Q23" s="2">
        <f t="shared" si="4"/>
        <v>0</v>
      </c>
    </row>
    <row r="24" spans="1:17" x14ac:dyDescent="0.25">
      <c r="A24" s="1">
        <f t="shared" si="5"/>
        <v>45648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SUMIF(Calmony!$A:$A,A24,Calmony!$G:$G)</f>
        <v>0</v>
      </c>
      <c r="F24" s="2">
        <f>SUMIFS(AgentOSUploads!I:I,AgentOSUploads!C:C,"Deleted",AgentOSUploads!A:A,A24)</f>
        <v>0</v>
      </c>
      <c r="G24">
        <f>COUNTIFS(AgentOSUploads!A:A,#REF!,AgentOSUploads!I:I,"&gt; ")</f>
        <v>0</v>
      </c>
      <c r="H24" s="2">
        <f>SUMIFS(AgentOSUploads!I:I,AgentOSUploads!C:C,"&lt;&gt;Deleted",AgentOSUploads!A:A,A24,AgentOSUploads!K:K,"&gt; ")</f>
        <v>0</v>
      </c>
      <c r="I24">
        <f>COUNTIF('Bank Statements'!$A:$A,A24)</f>
        <v>0</v>
      </c>
      <c r="J24">
        <f>COUNTIFS(AgentOSUploads!A:A,A24,AgentOSUploads!C:C,"&lt;&gt;Deleted")</f>
        <v>0</v>
      </c>
      <c r="L24" s="2">
        <f t="shared" si="1"/>
        <v>0</v>
      </c>
      <c r="M24" s="2">
        <f t="shared" si="2"/>
        <v>0</v>
      </c>
      <c r="P24" s="2">
        <f t="shared" si="3"/>
        <v>0</v>
      </c>
      <c r="Q24" s="2">
        <f t="shared" si="4"/>
        <v>0</v>
      </c>
    </row>
    <row r="25" spans="1:17" x14ac:dyDescent="0.25">
      <c r="A25" s="1">
        <f t="shared" si="5"/>
        <v>45649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SUMIF(Calmony!$A:$A,A25,Calmony!$G:$G)</f>
        <v>0</v>
      </c>
      <c r="F25" s="2">
        <f>SUMIFS(AgentOSUploads!I:I,AgentOSUploads!C:C,"Deleted",AgentOSUploads!A:A,A25)</f>
        <v>0</v>
      </c>
      <c r="G25">
        <f>COUNTIFS(AgentOSUploads!A:A,#REF!,AgentOSUploads!I:I,"&gt; ")</f>
        <v>0</v>
      </c>
      <c r="H25" s="2">
        <f>SUMIFS(AgentOSUploads!I:I,AgentOSUploads!C:C,"&lt;&gt;Deleted",AgentOSUploads!A:A,A25,AgentOSUploads!K:K,"&gt; ")</f>
        <v>0</v>
      </c>
      <c r="I25">
        <f>COUNTIF('Bank Statements'!$A:$A,A25)</f>
        <v>0</v>
      </c>
      <c r="J25">
        <f>COUNTIFS(AgentOSUploads!A:A,A25,AgentOSUploads!C:C,"&lt;&gt;Deleted")</f>
        <v>0</v>
      </c>
      <c r="L25" s="2">
        <f t="shared" si="1"/>
        <v>0</v>
      </c>
      <c r="M25" s="2">
        <f t="shared" si="2"/>
        <v>0</v>
      </c>
      <c r="P25" s="2">
        <f t="shared" si="3"/>
        <v>0</v>
      </c>
      <c r="Q25" s="2">
        <f t="shared" si="4"/>
        <v>0</v>
      </c>
    </row>
    <row r="26" spans="1:17" x14ac:dyDescent="0.25">
      <c r="A26" s="1">
        <f t="shared" si="5"/>
        <v>45650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SUMIF(Calmony!$A:$A,A26,Calmony!$G:$G)</f>
        <v>0</v>
      </c>
      <c r="F26" s="2">
        <f>SUMIFS(AgentOSUploads!I:I,AgentOSUploads!C:C,"Deleted",AgentOSUploads!A:A,A26)</f>
        <v>0</v>
      </c>
      <c r="G26">
        <f>COUNTIFS(AgentOSUploads!A:A,#REF!,AgentOSUploads!I:I,"&gt; ")</f>
        <v>0</v>
      </c>
      <c r="H26" s="2">
        <f>SUMIFS(AgentOSUploads!I:I,AgentOSUploads!C:C,"&lt;&gt;Deleted",AgentOSUploads!A:A,A26,AgentOSUploads!K:K,"&gt; ")</f>
        <v>0</v>
      </c>
      <c r="I26">
        <f>COUNTIF('Bank Statements'!$A:$A,A26)</f>
        <v>0</v>
      </c>
      <c r="J26">
        <f>COUNTIFS(AgentOSUploads!A:A,A26,AgentOSUploads!C:C,"&lt;&gt;Deleted")</f>
        <v>0</v>
      </c>
      <c r="L26" s="2">
        <f t="shared" si="1"/>
        <v>0</v>
      </c>
      <c r="M26" s="2">
        <f t="shared" si="2"/>
        <v>0</v>
      </c>
      <c r="P26" s="2">
        <f t="shared" si="3"/>
        <v>0</v>
      </c>
      <c r="Q26" s="2">
        <f t="shared" si="4"/>
        <v>0</v>
      </c>
    </row>
    <row r="27" spans="1:17" x14ac:dyDescent="0.25">
      <c r="A27" s="1">
        <f t="shared" si="5"/>
        <v>45651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SUMIF(Calmony!$A:$A,A27,Calmony!$G:$G)</f>
        <v>0</v>
      </c>
      <c r="F27" s="2">
        <f>SUMIFS(AgentOSUploads!I:I,AgentOSUploads!C:C,"Deleted",AgentOSUploads!A:A,A27)</f>
        <v>0</v>
      </c>
      <c r="G27">
        <f>COUNTIFS(AgentOSUploads!A:A,#REF!,AgentOSUploads!I:I,"&gt; ")</f>
        <v>0</v>
      </c>
      <c r="H27" s="2">
        <f>SUMIFS(AgentOSUploads!I:I,AgentOSUploads!C:C,"&lt;&gt;Deleted",AgentOSUploads!A:A,A27,AgentOSUploads!K:K,"&gt; ")</f>
        <v>0</v>
      </c>
      <c r="I27">
        <f>COUNTIF('Bank Statements'!$A:$A,A27)</f>
        <v>0</v>
      </c>
      <c r="J27">
        <f>COUNTIFS(AgentOSUploads!A:A,A27,AgentOSUploads!C:C,"&lt;&gt;Deleted")</f>
        <v>0</v>
      </c>
      <c r="L27" s="2">
        <f t="shared" si="1"/>
        <v>0</v>
      </c>
      <c r="M27" s="2">
        <f t="shared" si="2"/>
        <v>0</v>
      </c>
      <c r="P27" s="2">
        <f t="shared" si="3"/>
        <v>0</v>
      </c>
      <c r="Q27" s="2">
        <f t="shared" si="4"/>
        <v>0</v>
      </c>
    </row>
    <row r="28" spans="1:17" x14ac:dyDescent="0.25">
      <c r="A28" s="1">
        <f t="shared" si="5"/>
        <v>45652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SUMIF(Calmony!$A:$A,A28,Calmony!$G:$G)</f>
        <v>0</v>
      </c>
      <c r="F28" s="2">
        <f>SUMIFS(AgentOSUploads!I:I,AgentOSUploads!C:C,"Deleted",AgentOSUploads!A:A,A28)</f>
        <v>0</v>
      </c>
      <c r="G28">
        <f>COUNTIFS(AgentOSUploads!A:A,#REF!,AgentOSUploads!I:I,"&gt; ")</f>
        <v>0</v>
      </c>
      <c r="H28" s="2">
        <f>SUMIFS(AgentOSUploads!I:I,AgentOSUploads!C:C,"&lt;&gt;Deleted",AgentOSUploads!A:A,A28,AgentOSUploads!K:K,"&gt; ")</f>
        <v>0</v>
      </c>
      <c r="I28">
        <f>COUNTIF('Bank Statements'!$A:$A,A28)</f>
        <v>0</v>
      </c>
      <c r="J28">
        <f>COUNTIFS(AgentOSUploads!A:A,A28,AgentOSUploads!C:C,"&lt;&gt;Deleted")</f>
        <v>0</v>
      </c>
      <c r="L28" s="2">
        <f t="shared" si="1"/>
        <v>0</v>
      </c>
      <c r="M28" s="2">
        <f t="shared" si="2"/>
        <v>0</v>
      </c>
      <c r="P28" s="2">
        <f t="shared" si="3"/>
        <v>0</v>
      </c>
      <c r="Q28" s="2">
        <f t="shared" si="4"/>
        <v>0</v>
      </c>
    </row>
    <row r="29" spans="1:17" x14ac:dyDescent="0.25">
      <c r="A29" s="1">
        <f t="shared" si="5"/>
        <v>45653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SUMIF(Calmony!$A:$A,A29,Calmony!$G:$G)</f>
        <v>0</v>
      </c>
      <c r="F29" s="2">
        <f>SUMIFS(AgentOSUploads!I:I,AgentOSUploads!C:C,"Deleted",AgentOSUploads!A:A,A29)</f>
        <v>0</v>
      </c>
      <c r="G29">
        <f>COUNTIFS(AgentOSUploads!A:A,#REF!,AgentOSUploads!I:I,"&gt; ")</f>
        <v>0</v>
      </c>
      <c r="H29" s="2">
        <f>SUMIFS(AgentOSUploads!I:I,AgentOSUploads!C:C,"&lt;&gt;Deleted",AgentOSUploads!A:A,A29,AgentOSUploads!K:K,"&gt; ")</f>
        <v>0</v>
      </c>
      <c r="I29">
        <f>COUNTIF('Bank Statements'!$A:$A,A29)</f>
        <v>0</v>
      </c>
      <c r="J29">
        <f>COUNTIFS(AgentOSUploads!A:A,A29,AgentOSUploads!C:C,"&lt;&gt;Deleted")</f>
        <v>0</v>
      </c>
      <c r="L29" s="2">
        <f t="shared" si="1"/>
        <v>0</v>
      </c>
      <c r="M29" s="2">
        <f t="shared" si="2"/>
        <v>0</v>
      </c>
      <c r="P29" s="2">
        <f t="shared" si="3"/>
        <v>0</v>
      </c>
      <c r="Q29" s="2">
        <f t="shared" si="4"/>
        <v>0</v>
      </c>
    </row>
    <row r="30" spans="1:17" x14ac:dyDescent="0.25">
      <c r="A30" s="1">
        <f t="shared" si="5"/>
        <v>45654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SUMIF(Calmony!$A:$A,A30,Calmony!$G:$G)</f>
        <v>0</v>
      </c>
      <c r="F30" s="2">
        <f>SUMIFS(AgentOSUploads!I:I,AgentOSUploads!C:C,"Deleted",AgentOSUploads!A:A,A30)</f>
        <v>0</v>
      </c>
      <c r="G30">
        <f>COUNTIFS(AgentOSUploads!A:A,#REF!,AgentOSUploads!I:I,"&gt; ")</f>
        <v>0</v>
      </c>
      <c r="H30" s="2">
        <f>SUMIFS(AgentOSUploads!I:I,AgentOSUploads!C:C,"&lt;&gt;Deleted",AgentOSUploads!A:A,A30,AgentOSUploads!K:K,"&gt; ")</f>
        <v>0</v>
      </c>
      <c r="I30">
        <f>COUNTIF('Bank Statements'!$A:$A,A30)</f>
        <v>0</v>
      </c>
      <c r="J30">
        <f>COUNTIFS(AgentOSUploads!A:A,A30,AgentOSUploads!C:C,"&lt;&gt;Deleted")</f>
        <v>0</v>
      </c>
      <c r="L30" s="2">
        <f t="shared" si="1"/>
        <v>0</v>
      </c>
      <c r="M30" s="2">
        <f t="shared" si="2"/>
        <v>0</v>
      </c>
      <c r="P30" s="2">
        <f t="shared" si="3"/>
        <v>0</v>
      </c>
      <c r="Q30" s="2">
        <f t="shared" si="4"/>
        <v>0</v>
      </c>
    </row>
    <row r="31" spans="1:17" x14ac:dyDescent="0.25">
      <c r="A31" s="1">
        <f t="shared" si="5"/>
        <v>45655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SUMIF(Calmony!$A:$A,A31,Calmony!$G:$G)</f>
        <v>0</v>
      </c>
      <c r="F31" s="2">
        <f>SUMIFS(AgentOSUploads!I:I,AgentOSUploads!C:C,"Deleted",AgentOSUploads!A:A,A31)</f>
        <v>0</v>
      </c>
      <c r="G31">
        <f>COUNTIFS(AgentOSUploads!A:A,#REF!,AgentOSUploads!I:I,"&gt; ")</f>
        <v>0</v>
      </c>
      <c r="H31" s="2">
        <f>SUMIFS(AgentOSUploads!I:I,AgentOSUploads!C:C,"&lt;&gt;Deleted",AgentOSUploads!A:A,A31,AgentOSUploads!K:K,"&gt; ")</f>
        <v>0</v>
      </c>
      <c r="I31">
        <f>COUNTIF('Bank Statements'!$A:$A,A31)</f>
        <v>0</v>
      </c>
      <c r="J31">
        <f>COUNTIFS(AgentOSUploads!A:A,A31,AgentOSUploads!C:C,"&lt;&gt;Deleted")</f>
        <v>0</v>
      </c>
      <c r="L31" s="2">
        <f t="shared" si="1"/>
        <v>0</v>
      </c>
      <c r="M31" s="2">
        <f t="shared" si="2"/>
        <v>0</v>
      </c>
      <c r="P31" s="2">
        <f t="shared" si="3"/>
        <v>0</v>
      </c>
      <c r="Q31" s="2">
        <f t="shared" si="4"/>
        <v>0</v>
      </c>
    </row>
    <row r="32" spans="1:17" x14ac:dyDescent="0.25">
      <c r="A32" s="1">
        <f t="shared" si="5"/>
        <v>45656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SUMIF(Calmony!$A:$A,A32,Calmony!$G:$G)</f>
        <v>0</v>
      </c>
      <c r="F32" s="2">
        <f>SUMIFS(AgentOSUploads!I:I,AgentOSUploads!C:C,"Deleted",AgentOSUploads!A:A,A32)</f>
        <v>0</v>
      </c>
      <c r="G32">
        <f>COUNTIFS(AgentOSUploads!A:A,#REF!,AgentOSUploads!I:I,"&gt; ")</f>
        <v>0</v>
      </c>
      <c r="H32" s="2">
        <f>SUMIFS(AgentOSUploads!I:I,AgentOSUploads!C:C,"&lt;&gt;Deleted",AgentOSUploads!A:A,A32,AgentOSUploads!K:K,"&gt; ")</f>
        <v>0</v>
      </c>
      <c r="I32">
        <f>COUNTIF('Bank Statements'!$A:$A,A32)</f>
        <v>0</v>
      </c>
      <c r="J32">
        <f>COUNTIFS(AgentOSUploads!A:A,A32,AgentOSUploads!C:C,"&lt;&gt;Deleted")</f>
        <v>0</v>
      </c>
      <c r="L32" s="2">
        <f t="shared" si="1"/>
        <v>0</v>
      </c>
      <c r="M32" s="2">
        <f t="shared" si="2"/>
        <v>0</v>
      </c>
      <c r="P32" s="2">
        <f t="shared" si="3"/>
        <v>0</v>
      </c>
      <c r="Q32" s="2">
        <f t="shared" si="4"/>
        <v>0</v>
      </c>
    </row>
    <row r="33" spans="1:17" x14ac:dyDescent="0.25">
      <c r="A33" s="1">
        <f t="shared" si="5"/>
        <v>45657</v>
      </c>
      <c r="B33" s="2">
        <f>SUMIF('Bank Statements'!$A:$A,A33,'Bank Statements'!$D:$D)</f>
        <v>0</v>
      </c>
      <c r="C33" s="2">
        <f>SUMIFS(AgentOSUploads!I:I,AgentOSUploads!C:C,"&lt;&gt;Deleted",AgentOSUploads!A:A,A33)</f>
        <v>0</v>
      </c>
      <c r="D33" s="2">
        <f t="shared" si="0"/>
        <v>0</v>
      </c>
      <c r="E33" s="2">
        <f>SUMIF(Calmony!$A:$A,A33,Calmony!$G:$G)</f>
        <v>0</v>
      </c>
      <c r="F33" s="2">
        <f>SUMIFS(AgentOSUploads!I:I,AgentOSUploads!C:C,"Deleted",AgentOSUploads!A:A,A33)</f>
        <v>0</v>
      </c>
      <c r="G33">
        <f>COUNTIFS(AgentOSUploads!A:A,#REF!,AgentOSUploads!I:I,"&gt; ")</f>
        <v>0</v>
      </c>
      <c r="H33" s="2">
        <f>SUMIFS(AgentOSUploads!I:I,AgentOSUploads!C:C,"&lt;&gt;Deleted",AgentOSUploads!A:A,A33,AgentOSUploads!K:K,"&gt; ")</f>
        <v>0</v>
      </c>
      <c r="I33">
        <f>COUNTIF('Bank Statements'!$A:$A,A33)</f>
        <v>0</v>
      </c>
      <c r="J33">
        <f>COUNTIFS(AgentOSUploads!A:A,A33,AgentOSUploads!C:C,"&lt;&gt;Deleted")</f>
        <v>0</v>
      </c>
      <c r="L33" s="2">
        <f t="shared" si="1"/>
        <v>0</v>
      </c>
      <c r="M33" s="2">
        <f t="shared" si="2"/>
        <v>0</v>
      </c>
      <c r="P33" s="2">
        <f t="shared" si="3"/>
        <v>0</v>
      </c>
      <c r="Q33" s="2">
        <f t="shared" si="4"/>
        <v>0</v>
      </c>
    </row>
    <row r="35" spans="1:17" x14ac:dyDescent="0.25">
      <c r="B35" s="2">
        <f t="shared" ref="B35:J35" si="6">SUM(B3:B34)</f>
        <v>0</v>
      </c>
      <c r="C35" s="2">
        <f t="shared" si="6"/>
        <v>0</v>
      </c>
      <c r="D35" s="2">
        <f t="shared" si="6"/>
        <v>0</v>
      </c>
      <c r="E35" s="2">
        <f t="shared" si="6"/>
        <v>0</v>
      </c>
      <c r="F35" s="2">
        <f t="shared" si="6"/>
        <v>0</v>
      </c>
      <c r="G35" s="2">
        <f t="shared" si="6"/>
        <v>0</v>
      </c>
      <c r="H35" s="2">
        <f t="shared" si="6"/>
        <v>0</v>
      </c>
      <c r="I35" s="2">
        <f t="shared" si="6"/>
        <v>0</v>
      </c>
      <c r="J35" s="2">
        <f t="shared" si="6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1"/>
  <sheetViews>
    <sheetView workbookViewId="0">
      <pane ySplit="1" topLeftCell="A2" activePane="bottomLeft" state="frozen"/>
      <selection pane="bottomLeft" activeCell="A839" sqref="A839"/>
    </sheetView>
  </sheetViews>
  <sheetFormatPr defaultRowHeight="15" x14ac:dyDescent="0.25"/>
  <cols>
    <col min="1" max="1" width="10.42578125" bestFit="1" customWidth="1"/>
    <col min="2" max="2" width="60" bestFit="1" customWidth="1"/>
    <col min="13" max="13" width="10.42578125" bestFit="1" customWidth="1"/>
    <col min="257" max="257" width="10.42578125" bestFit="1" customWidth="1"/>
    <col min="269" max="269" width="10.42578125" bestFit="1" customWidth="1"/>
    <col min="513" max="513" width="10.42578125" bestFit="1" customWidth="1"/>
    <col min="525" max="525" width="10.42578125" bestFit="1" customWidth="1"/>
    <col min="769" max="769" width="10.42578125" bestFit="1" customWidth="1"/>
    <col min="781" max="781" width="10.42578125" bestFit="1" customWidth="1"/>
    <col min="1025" max="1025" width="10.42578125" bestFit="1" customWidth="1"/>
    <col min="1037" max="1037" width="10.42578125" bestFit="1" customWidth="1"/>
    <col min="1281" max="1281" width="10.42578125" bestFit="1" customWidth="1"/>
    <col min="1293" max="1293" width="10.42578125" bestFit="1" customWidth="1"/>
    <col min="1537" max="1537" width="10.42578125" bestFit="1" customWidth="1"/>
    <col min="1549" max="1549" width="10.42578125" bestFit="1" customWidth="1"/>
    <col min="1793" max="1793" width="10.42578125" bestFit="1" customWidth="1"/>
    <col min="1805" max="1805" width="10.42578125" bestFit="1" customWidth="1"/>
    <col min="2049" max="2049" width="10.42578125" bestFit="1" customWidth="1"/>
    <col min="2061" max="2061" width="10.42578125" bestFit="1" customWidth="1"/>
    <col min="2305" max="2305" width="10.42578125" bestFit="1" customWidth="1"/>
    <col min="2317" max="2317" width="10.42578125" bestFit="1" customWidth="1"/>
    <col min="2561" max="2561" width="10.42578125" bestFit="1" customWidth="1"/>
    <col min="2573" max="2573" width="10.42578125" bestFit="1" customWidth="1"/>
    <col min="2817" max="2817" width="10.42578125" bestFit="1" customWidth="1"/>
    <col min="2829" max="2829" width="10.42578125" bestFit="1" customWidth="1"/>
    <col min="3073" max="3073" width="10.42578125" bestFit="1" customWidth="1"/>
    <col min="3085" max="3085" width="10.42578125" bestFit="1" customWidth="1"/>
    <col min="3329" max="3329" width="10.42578125" bestFit="1" customWidth="1"/>
    <col min="3341" max="3341" width="10.42578125" bestFit="1" customWidth="1"/>
    <col min="3585" max="3585" width="10.42578125" bestFit="1" customWidth="1"/>
    <col min="3597" max="3597" width="10.42578125" bestFit="1" customWidth="1"/>
    <col min="3841" max="3841" width="10.42578125" bestFit="1" customWidth="1"/>
    <col min="3853" max="3853" width="10.42578125" bestFit="1" customWidth="1"/>
    <col min="4097" max="4097" width="10.42578125" bestFit="1" customWidth="1"/>
    <col min="4109" max="4109" width="10.42578125" bestFit="1" customWidth="1"/>
    <col min="4353" max="4353" width="10.42578125" bestFit="1" customWidth="1"/>
    <col min="4365" max="4365" width="10.42578125" bestFit="1" customWidth="1"/>
    <col min="4609" max="4609" width="10.42578125" bestFit="1" customWidth="1"/>
    <col min="4621" max="4621" width="10.42578125" bestFit="1" customWidth="1"/>
    <col min="4865" max="4865" width="10.42578125" bestFit="1" customWidth="1"/>
    <col min="4877" max="4877" width="10.42578125" bestFit="1" customWidth="1"/>
    <col min="5121" max="5121" width="10.42578125" bestFit="1" customWidth="1"/>
    <col min="5133" max="5133" width="10.42578125" bestFit="1" customWidth="1"/>
    <col min="5377" max="5377" width="10.42578125" bestFit="1" customWidth="1"/>
    <col min="5389" max="5389" width="10.42578125" bestFit="1" customWidth="1"/>
    <col min="5633" max="5633" width="10.42578125" bestFit="1" customWidth="1"/>
    <col min="5645" max="5645" width="10.42578125" bestFit="1" customWidth="1"/>
    <col min="5889" max="5889" width="10.42578125" bestFit="1" customWidth="1"/>
    <col min="5901" max="5901" width="10.42578125" bestFit="1" customWidth="1"/>
    <col min="6145" max="6145" width="10.42578125" bestFit="1" customWidth="1"/>
    <col min="6157" max="6157" width="10.42578125" bestFit="1" customWidth="1"/>
    <col min="6401" max="6401" width="10.42578125" bestFit="1" customWidth="1"/>
    <col min="6413" max="6413" width="10.42578125" bestFit="1" customWidth="1"/>
    <col min="6657" max="6657" width="10.42578125" bestFit="1" customWidth="1"/>
    <col min="6669" max="6669" width="10.42578125" bestFit="1" customWidth="1"/>
    <col min="6913" max="6913" width="10.42578125" bestFit="1" customWidth="1"/>
    <col min="6925" max="6925" width="10.42578125" bestFit="1" customWidth="1"/>
    <col min="7169" max="7169" width="10.42578125" bestFit="1" customWidth="1"/>
    <col min="7181" max="7181" width="10.42578125" bestFit="1" customWidth="1"/>
    <col min="7425" max="7425" width="10.42578125" bestFit="1" customWidth="1"/>
    <col min="7437" max="7437" width="10.42578125" bestFit="1" customWidth="1"/>
    <col min="7681" max="7681" width="10.42578125" bestFit="1" customWidth="1"/>
    <col min="7693" max="7693" width="10.42578125" bestFit="1" customWidth="1"/>
    <col min="7937" max="7937" width="10.42578125" bestFit="1" customWidth="1"/>
    <col min="7949" max="7949" width="10.42578125" bestFit="1" customWidth="1"/>
    <col min="8193" max="8193" width="10.42578125" bestFit="1" customWidth="1"/>
    <col min="8205" max="8205" width="10.42578125" bestFit="1" customWidth="1"/>
    <col min="8449" max="8449" width="10.42578125" bestFit="1" customWidth="1"/>
    <col min="8461" max="8461" width="10.42578125" bestFit="1" customWidth="1"/>
    <col min="8705" max="8705" width="10.42578125" bestFit="1" customWidth="1"/>
    <col min="8717" max="8717" width="10.42578125" bestFit="1" customWidth="1"/>
    <col min="8961" max="8961" width="10.42578125" bestFit="1" customWidth="1"/>
    <col min="8973" max="8973" width="10.42578125" bestFit="1" customWidth="1"/>
    <col min="9217" max="9217" width="10.42578125" bestFit="1" customWidth="1"/>
    <col min="9229" max="9229" width="10.42578125" bestFit="1" customWidth="1"/>
    <col min="9473" max="9473" width="10.42578125" bestFit="1" customWidth="1"/>
    <col min="9485" max="9485" width="10.42578125" bestFit="1" customWidth="1"/>
    <col min="9729" max="9729" width="10.42578125" bestFit="1" customWidth="1"/>
    <col min="9741" max="9741" width="10.42578125" bestFit="1" customWidth="1"/>
    <col min="9985" max="9985" width="10.42578125" bestFit="1" customWidth="1"/>
    <col min="9997" max="9997" width="10.42578125" bestFit="1" customWidth="1"/>
    <col min="10241" max="10241" width="10.42578125" bestFit="1" customWidth="1"/>
    <col min="10253" max="10253" width="10.42578125" bestFit="1" customWidth="1"/>
    <col min="10497" max="10497" width="10.42578125" bestFit="1" customWidth="1"/>
    <col min="10509" max="10509" width="10.42578125" bestFit="1" customWidth="1"/>
    <col min="10753" max="10753" width="10.42578125" bestFit="1" customWidth="1"/>
    <col min="10765" max="10765" width="10.42578125" bestFit="1" customWidth="1"/>
    <col min="11009" max="11009" width="10.42578125" bestFit="1" customWidth="1"/>
    <col min="11021" max="11021" width="10.42578125" bestFit="1" customWidth="1"/>
    <col min="11265" max="11265" width="10.42578125" bestFit="1" customWidth="1"/>
    <col min="11277" max="11277" width="10.42578125" bestFit="1" customWidth="1"/>
    <col min="11521" max="11521" width="10.42578125" bestFit="1" customWidth="1"/>
    <col min="11533" max="11533" width="10.42578125" bestFit="1" customWidth="1"/>
    <col min="11777" max="11777" width="10.42578125" bestFit="1" customWidth="1"/>
    <col min="11789" max="11789" width="10.42578125" bestFit="1" customWidth="1"/>
    <col min="12033" max="12033" width="10.42578125" bestFit="1" customWidth="1"/>
    <col min="12045" max="12045" width="10.42578125" bestFit="1" customWidth="1"/>
    <col min="12289" max="12289" width="10.42578125" bestFit="1" customWidth="1"/>
    <col min="12301" max="12301" width="10.42578125" bestFit="1" customWidth="1"/>
    <col min="12545" max="12545" width="10.42578125" bestFit="1" customWidth="1"/>
    <col min="12557" max="12557" width="10.42578125" bestFit="1" customWidth="1"/>
    <col min="12801" max="12801" width="10.42578125" bestFit="1" customWidth="1"/>
    <col min="12813" max="12813" width="10.42578125" bestFit="1" customWidth="1"/>
    <col min="13057" max="13057" width="10.42578125" bestFit="1" customWidth="1"/>
    <col min="13069" max="13069" width="10.42578125" bestFit="1" customWidth="1"/>
    <col min="13313" max="13313" width="10.42578125" bestFit="1" customWidth="1"/>
    <col min="13325" max="13325" width="10.42578125" bestFit="1" customWidth="1"/>
    <col min="13569" max="13569" width="10.42578125" bestFit="1" customWidth="1"/>
    <col min="13581" max="13581" width="10.42578125" bestFit="1" customWidth="1"/>
    <col min="13825" max="13825" width="10.42578125" bestFit="1" customWidth="1"/>
    <col min="13837" max="13837" width="10.42578125" bestFit="1" customWidth="1"/>
    <col min="14081" max="14081" width="10.42578125" bestFit="1" customWidth="1"/>
    <col min="14093" max="14093" width="10.42578125" bestFit="1" customWidth="1"/>
    <col min="14337" max="14337" width="10.42578125" bestFit="1" customWidth="1"/>
    <col min="14349" max="14349" width="10.42578125" bestFit="1" customWidth="1"/>
    <col min="14593" max="14593" width="10.42578125" bestFit="1" customWidth="1"/>
    <col min="14605" max="14605" width="10.42578125" bestFit="1" customWidth="1"/>
    <col min="14849" max="14849" width="10.42578125" bestFit="1" customWidth="1"/>
    <col min="14861" max="14861" width="10.42578125" bestFit="1" customWidth="1"/>
    <col min="15105" max="15105" width="10.42578125" bestFit="1" customWidth="1"/>
    <col min="15117" max="15117" width="10.42578125" bestFit="1" customWidth="1"/>
    <col min="15361" max="15361" width="10.42578125" bestFit="1" customWidth="1"/>
    <col min="15373" max="15373" width="10.42578125" bestFit="1" customWidth="1"/>
    <col min="15617" max="15617" width="10.42578125" bestFit="1" customWidth="1"/>
    <col min="15629" max="15629" width="10.42578125" bestFit="1" customWidth="1"/>
    <col min="15873" max="15873" width="10.42578125" bestFit="1" customWidth="1"/>
    <col min="15885" max="15885" width="10.42578125" bestFit="1" customWidth="1"/>
    <col min="16129" max="16129" width="10.42578125" bestFit="1" customWidth="1"/>
    <col min="16141" max="16141" width="10.42578125" bestFit="1" customWidth="1"/>
  </cols>
  <sheetData>
    <row r="1" spans="1:13" x14ac:dyDescent="0.25">
      <c r="A1" s="1"/>
      <c r="M1" s="1"/>
    </row>
    <row r="2" spans="1:13" x14ac:dyDescent="0.25">
      <c r="A2" s="1"/>
      <c r="M2" s="1"/>
    </row>
    <row r="3" spans="1:13" x14ac:dyDescent="0.25">
      <c r="A3" s="1"/>
    </row>
    <row r="4" spans="1:13" x14ac:dyDescent="0.25">
      <c r="A4" s="1"/>
    </row>
    <row r="5" spans="1:13" x14ac:dyDescent="0.25">
      <c r="A5" s="1"/>
    </row>
    <row r="6" spans="1:13" x14ac:dyDescent="0.25">
      <c r="A6" s="1"/>
    </row>
    <row r="7" spans="1:13" x14ac:dyDescent="0.25">
      <c r="A7" s="1"/>
    </row>
    <row r="8" spans="1:13" x14ac:dyDescent="0.25">
      <c r="A8" s="1"/>
    </row>
    <row r="9" spans="1:13" x14ac:dyDescent="0.25">
      <c r="A9" s="1"/>
    </row>
    <row r="10" spans="1:13" x14ac:dyDescent="0.25">
      <c r="A10" s="1"/>
    </row>
    <row r="11" spans="1:13" x14ac:dyDescent="0.25">
      <c r="A11" s="1"/>
    </row>
    <row r="12" spans="1:13" x14ac:dyDescent="0.25">
      <c r="A12" s="1"/>
    </row>
    <row r="13" spans="1:13" x14ac:dyDescent="0.25">
      <c r="A13" s="1"/>
    </row>
    <row r="14" spans="1:13" x14ac:dyDescent="0.25">
      <c r="A14" s="1"/>
    </row>
    <row r="15" spans="1:13" x14ac:dyDescent="0.25">
      <c r="A15" s="1"/>
    </row>
    <row r="16" spans="1:13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4" x14ac:dyDescent="0.25">
      <c r="A833" s="1"/>
    </row>
    <row r="834" spans="1:4" x14ac:dyDescent="0.25">
      <c r="A834" s="1"/>
    </row>
    <row r="835" spans="1:4" x14ac:dyDescent="0.25">
      <c r="A835" s="1"/>
    </row>
    <row r="836" spans="1:4" x14ac:dyDescent="0.25">
      <c r="A836" s="1"/>
    </row>
    <row r="837" spans="1:4" x14ac:dyDescent="0.25">
      <c r="A837" s="1"/>
    </row>
    <row r="838" spans="1:4" x14ac:dyDescent="0.25">
      <c r="A838" s="1"/>
    </row>
    <row r="839" spans="1:4" x14ac:dyDescent="0.25">
      <c r="A839" s="1"/>
      <c r="D839" s="13"/>
    </row>
    <row r="840" spans="1:4" x14ac:dyDescent="0.25">
      <c r="A840" s="1"/>
      <c r="D840" s="13"/>
    </row>
    <row r="841" spans="1:4" x14ac:dyDescent="0.25">
      <c r="A841" s="1"/>
      <c r="D841" s="13"/>
    </row>
    <row r="842" spans="1:4" x14ac:dyDescent="0.25">
      <c r="A842" s="1"/>
    </row>
    <row r="843" spans="1:4" x14ac:dyDescent="0.25">
      <c r="A843" s="1"/>
    </row>
    <row r="844" spans="1:4" x14ac:dyDescent="0.25">
      <c r="A844" s="1"/>
    </row>
    <row r="845" spans="1:4" x14ac:dyDescent="0.25">
      <c r="A845" s="1"/>
    </row>
    <row r="846" spans="1:4" x14ac:dyDescent="0.25">
      <c r="A846" s="1"/>
    </row>
    <row r="847" spans="1:4" x14ac:dyDescent="0.25">
      <c r="A847" s="1"/>
    </row>
    <row r="848" spans="1:4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B2411-C2B1-4E99-8653-F33164248F52}">
  <dimension ref="A1:F1"/>
  <sheetViews>
    <sheetView workbookViewId="0">
      <pane ySplit="1" topLeftCell="A466" activePane="bottomLeft" state="frozen"/>
      <selection pane="bottomLeft" activeCell="C486" sqref="C486"/>
    </sheetView>
  </sheetViews>
  <sheetFormatPr defaultRowHeight="15" x14ac:dyDescent="0.25"/>
  <cols>
    <col min="1" max="1" width="16.7109375" style="1" bestFit="1" customWidth="1"/>
    <col min="2" max="2" width="27.7109375" bestFit="1" customWidth="1"/>
    <col min="3" max="3" width="29" customWidth="1"/>
    <col min="4" max="4" width="23.140625" customWidth="1"/>
    <col min="5" max="5" width="10.85546875" bestFit="1" customWidth="1"/>
    <col min="6" max="6" width="9.7109375" bestFit="1" customWidth="1"/>
  </cols>
  <sheetData>
    <row r="1" spans="1:6" x14ac:dyDescent="0.25">
      <c r="A1" s="12"/>
      <c r="B1" s="6"/>
      <c r="C1" s="6"/>
      <c r="D1" s="6"/>
      <c r="E1" s="6"/>
      <c r="F1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workbookViewId="0">
      <pane ySplit="2" topLeftCell="A3" activePane="bottomLeft" state="frozen"/>
      <selection pane="bottomLeft" activeCell="C1" sqref="C1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2.7109375" bestFit="1" customWidth="1"/>
    <col min="4" max="4" width="13.5703125" bestFit="1" customWidth="1"/>
    <col min="5" max="5" width="14.85546875" bestFit="1" customWidth="1"/>
    <col min="6" max="6" width="14.28515625" bestFit="1" customWidth="1"/>
    <col min="7" max="7" width="14.7109375" bestFit="1" customWidth="1"/>
    <col min="8" max="8" width="13.28515625" customWidth="1"/>
    <col min="9" max="9" width="13.5703125" customWidth="1"/>
    <col min="11" max="11" width="12.5703125" bestFit="1" customWidth="1"/>
    <col min="12" max="12" width="16" bestFit="1" customWidth="1"/>
    <col min="15" max="15" width="15.42578125" customWidth="1"/>
    <col min="16" max="16" width="25.5703125" bestFit="1" customWidth="1"/>
  </cols>
  <sheetData>
    <row r="1" spans="1:16" x14ac:dyDescent="0.25">
      <c r="A1" t="s">
        <v>7</v>
      </c>
      <c r="C1">
        <v>0</v>
      </c>
    </row>
    <row r="2" spans="1:16" s="3" customFormat="1" ht="4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5</v>
      </c>
      <c r="F2" s="3" t="s">
        <v>3</v>
      </c>
      <c r="G2" s="3" t="s">
        <v>4</v>
      </c>
      <c r="H2" s="3" t="s">
        <v>6</v>
      </c>
      <c r="I2" s="3" t="s">
        <v>16</v>
      </c>
      <c r="K2" s="3" t="s">
        <v>8</v>
      </c>
      <c r="L2" s="3" t="s">
        <v>17</v>
      </c>
      <c r="N2" s="3" t="s">
        <v>9</v>
      </c>
      <c r="O2" s="3" t="s">
        <v>18</v>
      </c>
      <c r="P2" s="3" t="s">
        <v>19</v>
      </c>
    </row>
    <row r="3" spans="1:16" x14ac:dyDescent="0.25">
      <c r="A3" s="1">
        <v>45292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SUMIFS(AgentOSUploads!I:I,AgentOSUploads!C:C,"Deleted",AgentOSUploads!A:A,A3)</f>
        <v>0</v>
      </c>
      <c r="F3">
        <f>COUNTIFS(AgentOSUploads!A:A,A3,AgentOSUploads!K:K,"&gt; ")</f>
        <v>0</v>
      </c>
      <c r="G3" s="2">
        <f>SUMIFS(AgentOSUploads!I:I,AgentOSUploads!C:C,"&lt;&gt;Deleted",AgentOSUploads!A:A,A3,AgentOSUploads!K:K,"&gt; ")</f>
        <v>0</v>
      </c>
      <c r="H3">
        <f>COUNTIF('Bank Statements'!$A:$A,A3)</f>
        <v>0</v>
      </c>
      <c r="I3">
        <f>COUNTIFS(AgentOSUploads!A:A,A3,AgentOSUploads!C:C,"&lt;&gt;Deleted")</f>
        <v>0</v>
      </c>
      <c r="K3" s="2">
        <f>C1+B3</f>
        <v>0</v>
      </c>
      <c r="L3" s="2">
        <f>C1+C3</f>
        <v>0</v>
      </c>
      <c r="O3" s="2">
        <f>L3-N3</f>
        <v>0</v>
      </c>
      <c r="P3">
        <f>K3-N3</f>
        <v>0</v>
      </c>
    </row>
    <row r="4" spans="1:16" x14ac:dyDescent="0.25">
      <c r="A4" s="1">
        <f>A3+1</f>
        <v>45293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3" si="0">B4-C4</f>
        <v>0</v>
      </c>
      <c r="E4" s="2">
        <f>SUMIFS(AgentOSUploads!I:I,AgentOSUploads!C:C,"Deleted",AgentOSUploads!A:A,A4)</f>
        <v>0</v>
      </c>
      <c r="F4">
        <f>COUNTIFS(AgentOSUploads!A:A,A4,AgentOSUploads!K:K,"&gt; ")</f>
        <v>0</v>
      </c>
      <c r="G4" s="2">
        <f>SUMIFS(AgentOSUploads!I:I,AgentOSUploads!C:C,"&lt;&gt;Deleted",AgentOSUploads!A:A,A4,AgentOSUploads!K:K,"&gt; ")</f>
        <v>0</v>
      </c>
      <c r="H4">
        <f>COUNTIF('Bank Statements'!$A:$A,A4)</f>
        <v>0</v>
      </c>
      <c r="I4">
        <f>COUNTIFS(AgentOSUploads!A:A,A4,AgentOSUploads!C:C,"&lt;&gt;Deleted")</f>
        <v>0</v>
      </c>
      <c r="K4" s="2">
        <f>K3+B4</f>
        <v>0</v>
      </c>
      <c r="L4" s="2">
        <f>L3+C4</f>
        <v>0</v>
      </c>
      <c r="O4" s="2">
        <f t="shared" ref="O4:O33" si="1">L4-N4</f>
        <v>0</v>
      </c>
      <c r="P4">
        <f t="shared" ref="P4:P33" si="2">K4-N4</f>
        <v>0</v>
      </c>
    </row>
    <row r="5" spans="1:16" x14ac:dyDescent="0.25">
      <c r="A5" s="1">
        <f t="shared" ref="A5:A33" si="3">A4+1</f>
        <v>45294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SUMIFS(AgentOSUploads!I:I,AgentOSUploads!C:C,"Deleted",AgentOSUploads!A:A,A5)</f>
        <v>0</v>
      </c>
      <c r="F5">
        <f>COUNTIFS(AgentOSUploads!A:A,A5,AgentOSUploads!K:K,"&gt; ")</f>
        <v>0</v>
      </c>
      <c r="G5" s="2">
        <f>SUMIFS(AgentOSUploads!I:I,AgentOSUploads!C:C,"&lt;&gt;Deleted",AgentOSUploads!A:A,A5,AgentOSUploads!K:K,"&gt; ")</f>
        <v>0</v>
      </c>
      <c r="H5">
        <f>COUNTIF('Bank Statements'!$A:$A,A5)</f>
        <v>0</v>
      </c>
      <c r="I5">
        <f>COUNTIFS(AgentOSUploads!A:A,A5,AgentOSUploads!C:C,"&lt;&gt;Deleted")</f>
        <v>0</v>
      </c>
      <c r="K5" s="2">
        <f t="shared" ref="K5:L20" si="4">K4+B5</f>
        <v>0</v>
      </c>
      <c r="L5" s="2">
        <f t="shared" si="4"/>
        <v>0</v>
      </c>
      <c r="O5" s="2">
        <f t="shared" si="1"/>
        <v>0</v>
      </c>
      <c r="P5">
        <f t="shared" si="2"/>
        <v>0</v>
      </c>
    </row>
    <row r="6" spans="1:16" x14ac:dyDescent="0.25">
      <c r="A6" s="1">
        <f t="shared" si="3"/>
        <v>45295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SUMIFS(AgentOSUploads!I:I,AgentOSUploads!C:C,"Deleted",AgentOSUploads!A:A,A6)</f>
        <v>0</v>
      </c>
      <c r="F6">
        <f>COUNTIFS(AgentOSUploads!A:A,A6,AgentOSUploads!K:K,"&gt; ")</f>
        <v>0</v>
      </c>
      <c r="G6" s="2">
        <f>SUMIFS(AgentOSUploads!I:I,AgentOSUploads!C:C,"&lt;&gt;Deleted",AgentOSUploads!A:A,A6,AgentOSUploads!K:K,"&gt; ")</f>
        <v>0</v>
      </c>
      <c r="H6">
        <f>COUNTIF('Bank Statements'!$A:$A,A6)</f>
        <v>0</v>
      </c>
      <c r="I6">
        <f>COUNTIFS(AgentOSUploads!A:A,A6,AgentOSUploads!C:C,"&lt;&gt;Deleted")</f>
        <v>0</v>
      </c>
      <c r="K6" s="2">
        <f t="shared" si="4"/>
        <v>0</v>
      </c>
      <c r="L6" s="2">
        <f t="shared" si="4"/>
        <v>0</v>
      </c>
      <c r="O6" s="2">
        <f t="shared" si="1"/>
        <v>0</v>
      </c>
      <c r="P6">
        <f t="shared" si="2"/>
        <v>0</v>
      </c>
    </row>
    <row r="7" spans="1:16" x14ac:dyDescent="0.25">
      <c r="A7" s="1">
        <f t="shared" si="3"/>
        <v>45296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SUMIFS(AgentOSUploads!I:I,AgentOSUploads!C:C,"Deleted",AgentOSUploads!A:A,A7)</f>
        <v>0</v>
      </c>
      <c r="F7">
        <f>COUNTIFS(AgentOSUploads!A:A,A7,AgentOSUploads!K:K,"&gt; ")</f>
        <v>0</v>
      </c>
      <c r="G7" s="2">
        <f>SUMIFS(AgentOSUploads!I:I,AgentOSUploads!C:C,"&lt;&gt;Deleted",AgentOSUploads!A:A,A7,AgentOSUploads!K:K,"&gt; ")</f>
        <v>0</v>
      </c>
      <c r="H7">
        <f>COUNTIF('Bank Statements'!$A:$A,A7)</f>
        <v>0</v>
      </c>
      <c r="I7">
        <f>COUNTIFS(AgentOSUploads!A:A,A7,AgentOSUploads!C:C,"&lt;&gt;Deleted")</f>
        <v>0</v>
      </c>
      <c r="K7" s="2">
        <f t="shared" si="4"/>
        <v>0</v>
      </c>
      <c r="L7" s="2">
        <f t="shared" si="4"/>
        <v>0</v>
      </c>
      <c r="O7" s="2">
        <f t="shared" si="1"/>
        <v>0</v>
      </c>
      <c r="P7">
        <f t="shared" si="2"/>
        <v>0</v>
      </c>
    </row>
    <row r="8" spans="1:16" x14ac:dyDescent="0.25">
      <c r="A8" s="1">
        <f t="shared" si="3"/>
        <v>45297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SUMIFS(AgentOSUploads!I:I,AgentOSUploads!C:C,"Deleted",AgentOSUploads!A:A,A8)</f>
        <v>0</v>
      </c>
      <c r="F8">
        <f>COUNTIFS(AgentOSUploads!A:A,A8,AgentOSUploads!K:K,"&gt; ")</f>
        <v>0</v>
      </c>
      <c r="G8" s="2">
        <f>SUMIFS(AgentOSUploads!I:I,AgentOSUploads!C:C,"&lt;&gt;Deleted",AgentOSUploads!A:A,A8,AgentOSUploads!K:K,"&gt; ")</f>
        <v>0</v>
      </c>
      <c r="H8">
        <f>COUNTIF('Bank Statements'!$A:$A,A8)</f>
        <v>0</v>
      </c>
      <c r="I8">
        <f>COUNTIFS(AgentOSUploads!A:A,A8,AgentOSUploads!C:C,"&lt;&gt;Deleted")</f>
        <v>0</v>
      </c>
      <c r="K8" s="2">
        <f t="shared" si="4"/>
        <v>0</v>
      </c>
      <c r="L8" s="2">
        <f t="shared" si="4"/>
        <v>0</v>
      </c>
      <c r="O8" s="2">
        <f t="shared" si="1"/>
        <v>0</v>
      </c>
      <c r="P8">
        <f t="shared" si="2"/>
        <v>0</v>
      </c>
    </row>
    <row r="9" spans="1:16" x14ac:dyDescent="0.25">
      <c r="A9" s="1">
        <f t="shared" si="3"/>
        <v>45298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SUMIFS(AgentOSUploads!I:I,AgentOSUploads!C:C,"Deleted",AgentOSUploads!A:A,A9)</f>
        <v>0</v>
      </c>
      <c r="F9">
        <f>COUNTIFS(AgentOSUploads!A:A,A9,AgentOSUploads!K:K,"&gt; ")</f>
        <v>0</v>
      </c>
      <c r="G9" s="2">
        <f>SUMIFS(AgentOSUploads!I:I,AgentOSUploads!C:C,"&lt;&gt;Deleted",AgentOSUploads!A:A,A9,AgentOSUploads!K:K,"&gt; ")</f>
        <v>0</v>
      </c>
      <c r="H9">
        <f>COUNTIF('Bank Statements'!$A:$A,A9)</f>
        <v>0</v>
      </c>
      <c r="I9">
        <f>COUNTIFS(AgentOSUploads!A:A,A9,AgentOSUploads!C:C,"&lt;&gt;Deleted")</f>
        <v>0</v>
      </c>
      <c r="K9" s="2">
        <f t="shared" si="4"/>
        <v>0</v>
      </c>
      <c r="L9" s="2">
        <f t="shared" si="4"/>
        <v>0</v>
      </c>
      <c r="O9" s="2">
        <f t="shared" si="1"/>
        <v>0</v>
      </c>
      <c r="P9">
        <f t="shared" si="2"/>
        <v>0</v>
      </c>
    </row>
    <row r="10" spans="1:16" x14ac:dyDescent="0.25">
      <c r="A10" s="1">
        <f t="shared" si="3"/>
        <v>45299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SUMIFS(AgentOSUploads!I:I,AgentOSUploads!C:C,"Deleted",AgentOSUploads!A:A,A10)</f>
        <v>0</v>
      </c>
      <c r="F10">
        <f>COUNTIFS(AgentOSUploads!A:A,A10,AgentOSUploads!K:K,"&gt; ")</f>
        <v>0</v>
      </c>
      <c r="G10" s="2">
        <f>SUMIFS(AgentOSUploads!I:I,AgentOSUploads!C:C,"&lt;&gt;Deleted",AgentOSUploads!A:A,A10,AgentOSUploads!K:K,"&gt; ")</f>
        <v>0</v>
      </c>
      <c r="H10">
        <f>COUNTIF('Bank Statements'!$A:$A,A10)</f>
        <v>0</v>
      </c>
      <c r="I10">
        <f>COUNTIFS(AgentOSUploads!A:A,A10,AgentOSUploads!C:C,"&lt;&gt;Deleted")</f>
        <v>0</v>
      </c>
      <c r="K10" s="2">
        <f t="shared" si="4"/>
        <v>0</v>
      </c>
      <c r="L10" s="2">
        <f t="shared" si="4"/>
        <v>0</v>
      </c>
      <c r="O10" s="2">
        <f t="shared" si="1"/>
        <v>0</v>
      </c>
      <c r="P10">
        <f t="shared" si="2"/>
        <v>0</v>
      </c>
    </row>
    <row r="11" spans="1:16" x14ac:dyDescent="0.25">
      <c r="A11" s="1">
        <f t="shared" si="3"/>
        <v>45300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SUMIFS(AgentOSUploads!I:I,AgentOSUploads!C:C,"Deleted",AgentOSUploads!A:A,A11)</f>
        <v>0</v>
      </c>
      <c r="F11">
        <f>COUNTIFS(AgentOSUploads!A:A,A11,AgentOSUploads!K:K,"&gt; ")</f>
        <v>0</v>
      </c>
      <c r="G11" s="2">
        <f>SUMIFS(AgentOSUploads!I:I,AgentOSUploads!C:C,"&lt;&gt;Deleted",AgentOSUploads!A:A,A11,AgentOSUploads!K:K,"&gt; ")</f>
        <v>0</v>
      </c>
      <c r="H11">
        <f>COUNTIF('Bank Statements'!$A:$A,A11)</f>
        <v>0</v>
      </c>
      <c r="I11">
        <f>COUNTIFS(AgentOSUploads!A:A,A11,AgentOSUploads!C:C,"&lt;&gt;Deleted")</f>
        <v>0</v>
      </c>
      <c r="K11" s="2">
        <f t="shared" si="4"/>
        <v>0</v>
      </c>
      <c r="L11" s="2">
        <f t="shared" si="4"/>
        <v>0</v>
      </c>
      <c r="O11" s="2">
        <f t="shared" si="1"/>
        <v>0</v>
      </c>
      <c r="P11">
        <f t="shared" si="2"/>
        <v>0</v>
      </c>
    </row>
    <row r="12" spans="1:16" x14ac:dyDescent="0.25">
      <c r="A12" s="1">
        <f t="shared" si="3"/>
        <v>45301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SUMIFS(AgentOSUploads!I:I,AgentOSUploads!C:C,"Deleted",AgentOSUploads!A:A,A12)</f>
        <v>0</v>
      </c>
      <c r="F12">
        <f>COUNTIFS(AgentOSUploads!A:A,A12,AgentOSUploads!K:K,"&gt; ")</f>
        <v>0</v>
      </c>
      <c r="G12" s="2">
        <f>SUMIFS(AgentOSUploads!I:I,AgentOSUploads!C:C,"&lt;&gt;Deleted",AgentOSUploads!A:A,A12,AgentOSUploads!K:K,"&gt; ")</f>
        <v>0</v>
      </c>
      <c r="H12">
        <f>COUNTIF('Bank Statements'!$A:$A,A12)</f>
        <v>0</v>
      </c>
      <c r="I12">
        <f>COUNTIFS(AgentOSUploads!A:A,A12,AgentOSUploads!C:C,"&lt;&gt;Deleted")</f>
        <v>0</v>
      </c>
      <c r="K12" s="2">
        <f t="shared" si="4"/>
        <v>0</v>
      </c>
      <c r="L12" s="2">
        <f t="shared" si="4"/>
        <v>0</v>
      </c>
      <c r="O12" s="2">
        <f t="shared" si="1"/>
        <v>0</v>
      </c>
      <c r="P12">
        <f t="shared" si="2"/>
        <v>0</v>
      </c>
    </row>
    <row r="13" spans="1:16" x14ac:dyDescent="0.25">
      <c r="A13" s="1">
        <f t="shared" si="3"/>
        <v>45302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SUMIFS(AgentOSUploads!I:I,AgentOSUploads!C:C,"Deleted",AgentOSUploads!A:A,A13)</f>
        <v>0</v>
      </c>
      <c r="F13">
        <f>COUNTIFS(AgentOSUploads!A:A,A13,AgentOSUploads!K:K,"&gt; ")</f>
        <v>0</v>
      </c>
      <c r="G13" s="2">
        <f>SUMIFS(AgentOSUploads!I:I,AgentOSUploads!C:C,"&lt;&gt;Deleted",AgentOSUploads!A:A,A13,AgentOSUploads!K:K,"&gt; ")</f>
        <v>0</v>
      </c>
      <c r="H13">
        <f>COUNTIF('Bank Statements'!$A:$A,A13)</f>
        <v>0</v>
      </c>
      <c r="I13">
        <f>COUNTIFS(AgentOSUploads!A:A,A13,AgentOSUploads!C:C,"&lt;&gt;Deleted")</f>
        <v>0</v>
      </c>
      <c r="K13" s="2">
        <f t="shared" si="4"/>
        <v>0</v>
      </c>
      <c r="L13" s="2">
        <f t="shared" si="4"/>
        <v>0</v>
      </c>
      <c r="O13" s="2">
        <f t="shared" si="1"/>
        <v>0</v>
      </c>
      <c r="P13">
        <f t="shared" si="2"/>
        <v>0</v>
      </c>
    </row>
    <row r="14" spans="1:16" x14ac:dyDescent="0.25">
      <c r="A14" s="1">
        <f t="shared" si="3"/>
        <v>45303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SUMIFS(AgentOSUploads!I:I,AgentOSUploads!C:C,"Deleted",AgentOSUploads!A:A,A14)</f>
        <v>0</v>
      </c>
      <c r="F14">
        <f>COUNTIFS(AgentOSUploads!A:A,A14,AgentOSUploads!K:K,"&gt; ")</f>
        <v>0</v>
      </c>
      <c r="G14" s="2">
        <f>SUMIFS(AgentOSUploads!I:I,AgentOSUploads!C:C,"&lt;&gt;Deleted",AgentOSUploads!A:A,A14,AgentOSUploads!K:K,"&gt; ")</f>
        <v>0</v>
      </c>
      <c r="H14">
        <f>COUNTIF('Bank Statements'!$A:$A,A14)</f>
        <v>0</v>
      </c>
      <c r="I14">
        <f>COUNTIFS(AgentOSUploads!A:A,A14,AgentOSUploads!C:C,"&lt;&gt;Deleted")</f>
        <v>0</v>
      </c>
      <c r="K14" s="2">
        <f t="shared" si="4"/>
        <v>0</v>
      </c>
      <c r="L14" s="2">
        <f t="shared" si="4"/>
        <v>0</v>
      </c>
      <c r="O14" s="2">
        <f t="shared" si="1"/>
        <v>0</v>
      </c>
      <c r="P14">
        <f t="shared" si="2"/>
        <v>0</v>
      </c>
    </row>
    <row r="15" spans="1:16" x14ac:dyDescent="0.25">
      <c r="A15" s="1">
        <f t="shared" si="3"/>
        <v>45304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SUMIFS(AgentOSUploads!I:I,AgentOSUploads!C:C,"Deleted",AgentOSUploads!A:A,A15)</f>
        <v>0</v>
      </c>
      <c r="F15">
        <f>COUNTIFS(AgentOSUploads!A:A,A15,AgentOSUploads!K:K,"&gt; ")</f>
        <v>0</v>
      </c>
      <c r="G15" s="2">
        <f>SUMIFS(AgentOSUploads!I:I,AgentOSUploads!C:C,"&lt;&gt;Deleted",AgentOSUploads!A:A,A15,AgentOSUploads!K:K,"&gt; ")</f>
        <v>0</v>
      </c>
      <c r="H15">
        <f>COUNTIF('Bank Statements'!$A:$A,A15)</f>
        <v>0</v>
      </c>
      <c r="I15">
        <f>COUNTIFS(AgentOSUploads!A:A,A15,AgentOSUploads!C:C,"&lt;&gt;Deleted")</f>
        <v>0</v>
      </c>
      <c r="K15" s="2">
        <f t="shared" si="4"/>
        <v>0</v>
      </c>
      <c r="L15" s="2">
        <f t="shared" si="4"/>
        <v>0</v>
      </c>
      <c r="O15" s="2">
        <f t="shared" si="1"/>
        <v>0</v>
      </c>
      <c r="P15">
        <f t="shared" si="2"/>
        <v>0</v>
      </c>
    </row>
    <row r="16" spans="1:16" x14ac:dyDescent="0.25">
      <c r="A16" s="1">
        <f t="shared" si="3"/>
        <v>45305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SUMIFS(AgentOSUploads!I:I,AgentOSUploads!C:C,"Deleted",AgentOSUploads!A:A,A16)</f>
        <v>0</v>
      </c>
      <c r="F16">
        <f>COUNTIFS(AgentOSUploads!A:A,A16,AgentOSUploads!K:K,"&gt; ")</f>
        <v>0</v>
      </c>
      <c r="G16" s="2">
        <f>SUMIFS(AgentOSUploads!I:I,AgentOSUploads!C:C,"&lt;&gt;Deleted",AgentOSUploads!A:A,A16,AgentOSUploads!K:K,"&gt; ")</f>
        <v>0</v>
      </c>
      <c r="H16">
        <f>COUNTIF('Bank Statements'!$A:$A,A16)</f>
        <v>0</v>
      </c>
      <c r="I16">
        <f>COUNTIFS(AgentOSUploads!A:A,A16,AgentOSUploads!C:C,"&lt;&gt;Deleted")</f>
        <v>0</v>
      </c>
      <c r="K16" s="2">
        <f t="shared" si="4"/>
        <v>0</v>
      </c>
      <c r="L16" s="2">
        <f t="shared" si="4"/>
        <v>0</v>
      </c>
      <c r="O16" s="2">
        <f t="shared" si="1"/>
        <v>0</v>
      </c>
      <c r="P16">
        <f t="shared" si="2"/>
        <v>0</v>
      </c>
    </row>
    <row r="17" spans="1:16" x14ac:dyDescent="0.25">
      <c r="A17" s="1">
        <f t="shared" si="3"/>
        <v>45306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SUMIFS(AgentOSUploads!I:I,AgentOSUploads!C:C,"Deleted",AgentOSUploads!A:A,A17)</f>
        <v>0</v>
      </c>
      <c r="F17">
        <f>COUNTIFS(AgentOSUploads!A:A,A17,AgentOSUploads!K:K,"&gt; ")</f>
        <v>0</v>
      </c>
      <c r="G17" s="2">
        <f>SUMIFS(AgentOSUploads!I:I,AgentOSUploads!C:C,"&lt;&gt;Deleted",AgentOSUploads!A:A,A17,AgentOSUploads!K:K,"&gt; ")</f>
        <v>0</v>
      </c>
      <c r="H17">
        <f>COUNTIF('Bank Statements'!$A:$A,A17)</f>
        <v>0</v>
      </c>
      <c r="I17">
        <f>COUNTIFS(AgentOSUploads!A:A,A17,AgentOSUploads!C:C,"&lt;&gt;Deleted")</f>
        <v>0</v>
      </c>
      <c r="K17" s="2">
        <f t="shared" si="4"/>
        <v>0</v>
      </c>
      <c r="L17" s="2">
        <f t="shared" si="4"/>
        <v>0</v>
      </c>
      <c r="O17" s="2">
        <f t="shared" si="1"/>
        <v>0</v>
      </c>
      <c r="P17">
        <f t="shared" si="2"/>
        <v>0</v>
      </c>
    </row>
    <row r="18" spans="1:16" x14ac:dyDescent="0.25">
      <c r="A18" s="1">
        <f t="shared" si="3"/>
        <v>45307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SUMIFS(AgentOSUploads!I:I,AgentOSUploads!C:C,"Deleted",AgentOSUploads!A:A,A18)</f>
        <v>0</v>
      </c>
      <c r="F18">
        <f>COUNTIFS(AgentOSUploads!A:A,A18,AgentOSUploads!K:K,"&gt; ")</f>
        <v>0</v>
      </c>
      <c r="G18" s="2">
        <f>SUMIFS(AgentOSUploads!I:I,AgentOSUploads!C:C,"&lt;&gt;Deleted",AgentOSUploads!A:A,A18,AgentOSUploads!K:K,"&gt; ")</f>
        <v>0</v>
      </c>
      <c r="H18">
        <f>COUNTIF('Bank Statements'!$A:$A,A18)</f>
        <v>0</v>
      </c>
      <c r="I18">
        <f>COUNTIFS(AgentOSUploads!A:A,A18,AgentOSUploads!C:C,"&lt;&gt;Deleted")</f>
        <v>0</v>
      </c>
      <c r="K18" s="2">
        <f t="shared" si="4"/>
        <v>0</v>
      </c>
      <c r="L18" s="2">
        <f t="shared" si="4"/>
        <v>0</v>
      </c>
      <c r="O18" s="2">
        <f t="shared" si="1"/>
        <v>0</v>
      </c>
      <c r="P18">
        <f t="shared" si="2"/>
        <v>0</v>
      </c>
    </row>
    <row r="19" spans="1:16" x14ac:dyDescent="0.25">
      <c r="A19" s="1">
        <f t="shared" si="3"/>
        <v>45308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SUMIFS(AgentOSUploads!I:I,AgentOSUploads!C:C,"Deleted",AgentOSUploads!A:A,A19)</f>
        <v>0</v>
      </c>
      <c r="F19">
        <f>COUNTIFS(AgentOSUploads!A:A,A19,AgentOSUploads!K:K,"&gt; ")</f>
        <v>0</v>
      </c>
      <c r="G19" s="2">
        <f>SUMIFS(AgentOSUploads!I:I,AgentOSUploads!C:C,"&lt;&gt;Deleted",AgentOSUploads!A:A,A19,AgentOSUploads!K:K,"&gt; ")</f>
        <v>0</v>
      </c>
      <c r="H19">
        <f>COUNTIF('Bank Statements'!$A:$A,A19)</f>
        <v>0</v>
      </c>
      <c r="I19">
        <f>COUNTIFS(AgentOSUploads!A:A,A19,AgentOSUploads!C:C,"&lt;&gt;Deleted")</f>
        <v>0</v>
      </c>
      <c r="K19" s="2">
        <f t="shared" si="4"/>
        <v>0</v>
      </c>
      <c r="L19" s="2">
        <f t="shared" si="4"/>
        <v>0</v>
      </c>
      <c r="O19" s="2">
        <f t="shared" si="1"/>
        <v>0</v>
      </c>
      <c r="P19">
        <f t="shared" si="2"/>
        <v>0</v>
      </c>
    </row>
    <row r="20" spans="1:16" x14ac:dyDescent="0.25">
      <c r="A20" s="1">
        <f t="shared" si="3"/>
        <v>45309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SUMIFS(AgentOSUploads!I:I,AgentOSUploads!C:C,"Deleted",AgentOSUploads!A:A,A20)</f>
        <v>0</v>
      </c>
      <c r="F20">
        <f>COUNTIFS(AgentOSUploads!A:A,A20,AgentOSUploads!K:K,"&gt; ")</f>
        <v>0</v>
      </c>
      <c r="G20" s="2">
        <f>SUMIFS(AgentOSUploads!I:I,AgentOSUploads!C:C,"&lt;&gt;Deleted",AgentOSUploads!A:A,A20,AgentOSUploads!K:K,"&gt; ")</f>
        <v>0</v>
      </c>
      <c r="H20">
        <f>COUNTIF('Bank Statements'!$A:$A,A20)</f>
        <v>0</v>
      </c>
      <c r="I20">
        <f>COUNTIFS(AgentOSUploads!A:A,A20,AgentOSUploads!C:C,"&lt;&gt;Deleted")</f>
        <v>0</v>
      </c>
      <c r="K20" s="2">
        <f t="shared" si="4"/>
        <v>0</v>
      </c>
      <c r="L20" s="2">
        <f t="shared" si="4"/>
        <v>0</v>
      </c>
      <c r="O20" s="2">
        <f t="shared" si="1"/>
        <v>0</v>
      </c>
      <c r="P20">
        <f t="shared" si="2"/>
        <v>0</v>
      </c>
    </row>
    <row r="21" spans="1:16" x14ac:dyDescent="0.25">
      <c r="A21" s="1">
        <f t="shared" si="3"/>
        <v>45310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SUMIFS(AgentOSUploads!I:I,AgentOSUploads!C:C,"Deleted",AgentOSUploads!A:A,A21)</f>
        <v>0</v>
      </c>
      <c r="F21">
        <f>COUNTIFS(AgentOSUploads!A:A,A21,AgentOSUploads!K:K,"&gt; ")</f>
        <v>0</v>
      </c>
      <c r="G21" s="2">
        <f>SUMIFS(AgentOSUploads!I:I,AgentOSUploads!C:C,"&lt;&gt;Deleted",AgentOSUploads!A:A,A21,AgentOSUploads!K:K,"&gt; ")</f>
        <v>0</v>
      </c>
      <c r="H21">
        <f>COUNTIF('Bank Statements'!$A:$A,A21)</f>
        <v>0</v>
      </c>
      <c r="I21">
        <f>COUNTIFS(AgentOSUploads!A:A,A21,AgentOSUploads!C:C,"&lt;&gt;Deleted")</f>
        <v>0</v>
      </c>
      <c r="K21" s="2">
        <f t="shared" ref="K21:L33" si="5">K20+B21</f>
        <v>0</v>
      </c>
      <c r="L21" s="2">
        <f t="shared" si="5"/>
        <v>0</v>
      </c>
      <c r="O21" s="2">
        <f t="shared" si="1"/>
        <v>0</v>
      </c>
      <c r="P21">
        <f t="shared" si="2"/>
        <v>0</v>
      </c>
    </row>
    <row r="22" spans="1:16" x14ac:dyDescent="0.25">
      <c r="A22" s="1">
        <f t="shared" si="3"/>
        <v>45311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SUMIFS(AgentOSUploads!I:I,AgentOSUploads!C:C,"Deleted",AgentOSUploads!A:A,A22)</f>
        <v>0</v>
      </c>
      <c r="F22">
        <f>COUNTIFS(AgentOSUploads!A:A,A22,AgentOSUploads!K:K,"&gt; ")</f>
        <v>0</v>
      </c>
      <c r="G22" s="2">
        <f>SUMIFS(AgentOSUploads!I:I,AgentOSUploads!C:C,"&lt;&gt;Deleted",AgentOSUploads!A:A,A22,AgentOSUploads!K:K,"&gt; ")</f>
        <v>0</v>
      </c>
      <c r="H22">
        <f>COUNTIF('Bank Statements'!$A:$A,A22)</f>
        <v>0</v>
      </c>
      <c r="I22">
        <f>COUNTIFS(AgentOSUploads!A:A,A22,AgentOSUploads!C:C,"&lt;&gt;Deleted")</f>
        <v>0</v>
      </c>
      <c r="K22" s="2">
        <f t="shared" si="5"/>
        <v>0</v>
      </c>
      <c r="L22" s="2">
        <f t="shared" si="5"/>
        <v>0</v>
      </c>
      <c r="O22" s="2">
        <f t="shared" si="1"/>
        <v>0</v>
      </c>
      <c r="P22">
        <f t="shared" si="2"/>
        <v>0</v>
      </c>
    </row>
    <row r="23" spans="1:16" x14ac:dyDescent="0.25">
      <c r="A23" s="1">
        <f t="shared" si="3"/>
        <v>45312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SUMIFS(AgentOSUploads!I:I,AgentOSUploads!C:C,"Deleted",AgentOSUploads!A:A,A23)</f>
        <v>0</v>
      </c>
      <c r="F23">
        <f>COUNTIFS(AgentOSUploads!A:A,A23,AgentOSUploads!K:K,"&gt; ")</f>
        <v>0</v>
      </c>
      <c r="G23" s="2">
        <f>SUMIFS(AgentOSUploads!I:I,AgentOSUploads!C:C,"&lt;&gt;Deleted",AgentOSUploads!A:A,A23,AgentOSUploads!K:K,"&gt; ")</f>
        <v>0</v>
      </c>
      <c r="H23">
        <f>COUNTIF('Bank Statements'!$A:$A,A23)</f>
        <v>0</v>
      </c>
      <c r="I23">
        <f>COUNTIFS(AgentOSUploads!A:A,A23,AgentOSUploads!C:C,"&lt;&gt;Deleted")</f>
        <v>0</v>
      </c>
      <c r="K23" s="2">
        <f t="shared" si="5"/>
        <v>0</v>
      </c>
      <c r="L23" s="2">
        <f t="shared" si="5"/>
        <v>0</v>
      </c>
      <c r="O23" s="2">
        <f t="shared" si="1"/>
        <v>0</v>
      </c>
      <c r="P23">
        <f t="shared" si="2"/>
        <v>0</v>
      </c>
    </row>
    <row r="24" spans="1:16" x14ac:dyDescent="0.25">
      <c r="A24" s="1">
        <f t="shared" si="3"/>
        <v>45313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SUMIFS(AgentOSUploads!I:I,AgentOSUploads!C:C,"Deleted",AgentOSUploads!A:A,A24)</f>
        <v>0</v>
      </c>
      <c r="F24">
        <f>COUNTIFS(AgentOSUploads!A:A,A24,AgentOSUploads!K:K,"&gt; ")</f>
        <v>0</v>
      </c>
      <c r="G24" s="2">
        <f>SUMIFS(AgentOSUploads!I:I,AgentOSUploads!C:C,"&lt;&gt;Deleted",AgentOSUploads!A:A,A24,AgentOSUploads!K:K,"&gt; ")</f>
        <v>0</v>
      </c>
      <c r="H24">
        <f>COUNTIF('Bank Statements'!$A:$A,A24)</f>
        <v>0</v>
      </c>
      <c r="I24">
        <f>COUNTIFS(AgentOSUploads!A:A,A24,AgentOSUploads!C:C,"&lt;&gt;Deleted")</f>
        <v>0</v>
      </c>
      <c r="K24" s="2">
        <f t="shared" si="5"/>
        <v>0</v>
      </c>
      <c r="L24" s="2">
        <f t="shared" si="5"/>
        <v>0</v>
      </c>
      <c r="O24" s="2">
        <f t="shared" si="1"/>
        <v>0</v>
      </c>
      <c r="P24">
        <f t="shared" si="2"/>
        <v>0</v>
      </c>
    </row>
    <row r="25" spans="1:16" x14ac:dyDescent="0.25">
      <c r="A25" s="1">
        <f t="shared" si="3"/>
        <v>45314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SUMIFS(AgentOSUploads!I:I,AgentOSUploads!C:C,"Deleted",AgentOSUploads!A:A,A25)</f>
        <v>0</v>
      </c>
      <c r="F25">
        <f>COUNTIFS(AgentOSUploads!A:A,A25,AgentOSUploads!K:K,"&gt; ")</f>
        <v>0</v>
      </c>
      <c r="G25" s="2">
        <f>SUMIFS(AgentOSUploads!I:I,AgentOSUploads!C:C,"&lt;&gt;Deleted",AgentOSUploads!A:A,A25,AgentOSUploads!K:K,"&gt; ")</f>
        <v>0</v>
      </c>
      <c r="H25">
        <f>COUNTIF('Bank Statements'!$A:$A,A25)</f>
        <v>0</v>
      </c>
      <c r="I25">
        <f>COUNTIFS(AgentOSUploads!A:A,A25,AgentOSUploads!C:C,"&lt;&gt;Deleted")</f>
        <v>0</v>
      </c>
      <c r="K25" s="2">
        <f t="shared" si="5"/>
        <v>0</v>
      </c>
      <c r="L25" s="2">
        <f t="shared" si="5"/>
        <v>0</v>
      </c>
      <c r="O25" s="2">
        <f t="shared" si="1"/>
        <v>0</v>
      </c>
      <c r="P25">
        <f t="shared" si="2"/>
        <v>0</v>
      </c>
    </row>
    <row r="26" spans="1:16" x14ac:dyDescent="0.25">
      <c r="A26" s="1">
        <f t="shared" si="3"/>
        <v>45315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SUMIFS(AgentOSUploads!I:I,AgentOSUploads!C:C,"Deleted",AgentOSUploads!A:A,A26)</f>
        <v>0</v>
      </c>
      <c r="F26">
        <f>COUNTIFS(AgentOSUploads!A:A,A26,AgentOSUploads!K:K,"&gt; ")</f>
        <v>0</v>
      </c>
      <c r="G26" s="2">
        <f>SUMIFS(AgentOSUploads!I:I,AgentOSUploads!C:C,"&lt;&gt;Deleted",AgentOSUploads!A:A,A26,AgentOSUploads!K:K,"&gt; ")</f>
        <v>0</v>
      </c>
      <c r="H26">
        <f>COUNTIF('Bank Statements'!$A:$A,A26)</f>
        <v>0</v>
      </c>
      <c r="I26">
        <f>COUNTIFS(AgentOSUploads!A:A,A26,AgentOSUploads!C:C,"&lt;&gt;Deleted")</f>
        <v>0</v>
      </c>
      <c r="K26" s="2">
        <f t="shared" si="5"/>
        <v>0</v>
      </c>
      <c r="L26" s="2">
        <f t="shared" si="5"/>
        <v>0</v>
      </c>
      <c r="O26" s="2">
        <f t="shared" si="1"/>
        <v>0</v>
      </c>
      <c r="P26">
        <f t="shared" si="2"/>
        <v>0</v>
      </c>
    </row>
    <row r="27" spans="1:16" x14ac:dyDescent="0.25">
      <c r="A27" s="1">
        <f t="shared" si="3"/>
        <v>45316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SUMIFS(AgentOSUploads!I:I,AgentOSUploads!C:C,"Deleted",AgentOSUploads!A:A,A27)</f>
        <v>0</v>
      </c>
      <c r="F27">
        <f>COUNTIFS(AgentOSUploads!A:A,A27,AgentOSUploads!K:K,"&gt; ")</f>
        <v>0</v>
      </c>
      <c r="G27" s="2">
        <f>SUMIFS(AgentOSUploads!I:I,AgentOSUploads!C:C,"&lt;&gt;Deleted",AgentOSUploads!A:A,A27,AgentOSUploads!K:K,"&gt; ")</f>
        <v>0</v>
      </c>
      <c r="H27">
        <f>COUNTIF('Bank Statements'!$A:$A,A27)</f>
        <v>0</v>
      </c>
      <c r="I27">
        <f>COUNTIFS(AgentOSUploads!A:A,A27,AgentOSUploads!C:C,"&lt;&gt;Deleted")</f>
        <v>0</v>
      </c>
      <c r="K27" s="2">
        <f t="shared" si="5"/>
        <v>0</v>
      </c>
      <c r="L27" s="2">
        <f t="shared" si="5"/>
        <v>0</v>
      </c>
      <c r="O27" s="2">
        <f t="shared" si="1"/>
        <v>0</v>
      </c>
      <c r="P27">
        <f t="shared" si="2"/>
        <v>0</v>
      </c>
    </row>
    <row r="28" spans="1:16" x14ac:dyDescent="0.25">
      <c r="A28" s="1">
        <f t="shared" si="3"/>
        <v>45317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SUMIFS(AgentOSUploads!I:I,AgentOSUploads!C:C,"Deleted",AgentOSUploads!A:A,A28)</f>
        <v>0</v>
      </c>
      <c r="F28">
        <f>COUNTIFS(AgentOSUploads!A:A,A28,AgentOSUploads!K:K,"&gt; ")</f>
        <v>0</v>
      </c>
      <c r="G28" s="2">
        <f>SUMIFS(AgentOSUploads!I:I,AgentOSUploads!C:C,"&lt;&gt;Deleted",AgentOSUploads!A:A,A28,AgentOSUploads!K:K,"&gt; ")</f>
        <v>0</v>
      </c>
      <c r="H28">
        <f>COUNTIF('Bank Statements'!$A:$A,A28)</f>
        <v>0</v>
      </c>
      <c r="I28">
        <f>COUNTIFS(AgentOSUploads!A:A,A28,AgentOSUploads!C:C,"&lt;&gt;Deleted")</f>
        <v>0</v>
      </c>
      <c r="K28" s="2">
        <f t="shared" si="5"/>
        <v>0</v>
      </c>
      <c r="L28" s="2">
        <f t="shared" si="5"/>
        <v>0</v>
      </c>
      <c r="O28" s="2">
        <f t="shared" si="1"/>
        <v>0</v>
      </c>
      <c r="P28">
        <f t="shared" si="2"/>
        <v>0</v>
      </c>
    </row>
    <row r="29" spans="1:16" x14ac:dyDescent="0.25">
      <c r="A29" s="1">
        <f t="shared" si="3"/>
        <v>45318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SUMIFS(AgentOSUploads!I:I,AgentOSUploads!C:C,"Deleted",AgentOSUploads!A:A,A29)</f>
        <v>0</v>
      </c>
      <c r="F29">
        <f>COUNTIFS(AgentOSUploads!A:A,A29,AgentOSUploads!K:K,"&gt; ")</f>
        <v>0</v>
      </c>
      <c r="G29" s="2">
        <f>SUMIFS(AgentOSUploads!I:I,AgentOSUploads!C:C,"&lt;&gt;Deleted",AgentOSUploads!A:A,A29,AgentOSUploads!K:K,"&gt; ")</f>
        <v>0</v>
      </c>
      <c r="H29">
        <f>COUNTIF('Bank Statements'!$A:$A,A29)</f>
        <v>0</v>
      </c>
      <c r="I29">
        <f>COUNTIFS(AgentOSUploads!A:A,A29,AgentOSUploads!C:C,"&lt;&gt;Deleted")</f>
        <v>0</v>
      </c>
      <c r="K29" s="2">
        <f t="shared" si="5"/>
        <v>0</v>
      </c>
      <c r="L29" s="2">
        <f t="shared" si="5"/>
        <v>0</v>
      </c>
      <c r="O29" s="2">
        <f t="shared" si="1"/>
        <v>0</v>
      </c>
      <c r="P29">
        <f t="shared" si="2"/>
        <v>0</v>
      </c>
    </row>
    <row r="30" spans="1:16" x14ac:dyDescent="0.25">
      <c r="A30" s="1">
        <f t="shared" si="3"/>
        <v>45319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SUMIFS(AgentOSUploads!I:I,AgentOSUploads!C:C,"Deleted",AgentOSUploads!A:A,A30)</f>
        <v>0</v>
      </c>
      <c r="F30">
        <f>COUNTIFS(AgentOSUploads!A:A,A30,AgentOSUploads!K:K,"&gt; ")</f>
        <v>0</v>
      </c>
      <c r="G30" s="2">
        <f>SUMIFS(AgentOSUploads!I:I,AgentOSUploads!C:C,"&lt;&gt;Deleted",AgentOSUploads!A:A,A30,AgentOSUploads!K:K,"&gt; ")</f>
        <v>0</v>
      </c>
      <c r="H30">
        <f>COUNTIF('Bank Statements'!$A:$A,A30)</f>
        <v>0</v>
      </c>
      <c r="I30">
        <f>COUNTIFS(AgentOSUploads!A:A,A30,AgentOSUploads!C:C,"&lt;&gt;Deleted")</f>
        <v>0</v>
      </c>
      <c r="K30" s="2">
        <f t="shared" si="5"/>
        <v>0</v>
      </c>
      <c r="L30" s="2">
        <f t="shared" si="5"/>
        <v>0</v>
      </c>
      <c r="O30" s="2">
        <f t="shared" si="1"/>
        <v>0</v>
      </c>
      <c r="P30">
        <f t="shared" si="2"/>
        <v>0</v>
      </c>
    </row>
    <row r="31" spans="1:16" x14ac:dyDescent="0.25">
      <c r="A31" s="1">
        <f t="shared" si="3"/>
        <v>45320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SUMIFS(AgentOSUploads!I:I,AgentOSUploads!C:C,"Deleted",AgentOSUploads!A:A,A31)</f>
        <v>0</v>
      </c>
      <c r="F31">
        <f>COUNTIFS(AgentOSUploads!A:A,A31,AgentOSUploads!K:K,"&gt; ")</f>
        <v>0</v>
      </c>
      <c r="G31" s="2">
        <f>SUMIFS(AgentOSUploads!I:I,AgentOSUploads!C:C,"&lt;&gt;Deleted",AgentOSUploads!A:A,A31,AgentOSUploads!K:K,"&gt; ")</f>
        <v>0</v>
      </c>
      <c r="H31">
        <f>COUNTIF('Bank Statements'!$A:$A,A31)</f>
        <v>0</v>
      </c>
      <c r="I31">
        <f>COUNTIFS(AgentOSUploads!A:A,A31,AgentOSUploads!C:C,"&lt;&gt;Deleted")</f>
        <v>0</v>
      </c>
      <c r="K31" s="2">
        <f t="shared" si="5"/>
        <v>0</v>
      </c>
      <c r="L31" s="2">
        <f t="shared" si="5"/>
        <v>0</v>
      </c>
      <c r="O31" s="2">
        <f t="shared" si="1"/>
        <v>0</v>
      </c>
      <c r="P31">
        <f t="shared" si="2"/>
        <v>0</v>
      </c>
    </row>
    <row r="32" spans="1:16" x14ac:dyDescent="0.25">
      <c r="A32" s="1">
        <f t="shared" si="3"/>
        <v>45321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SUMIFS(AgentOSUploads!I:I,AgentOSUploads!C:C,"Deleted",AgentOSUploads!A:A,A32)</f>
        <v>0</v>
      </c>
      <c r="F32">
        <f>COUNTIFS(AgentOSUploads!A:A,A32,AgentOSUploads!K:K,"&gt; ")</f>
        <v>0</v>
      </c>
      <c r="G32" s="2">
        <f>SUMIFS(AgentOSUploads!I:I,AgentOSUploads!C:C,"&lt;&gt;Deleted",AgentOSUploads!A:A,A32,AgentOSUploads!K:K,"&gt; ")</f>
        <v>0</v>
      </c>
      <c r="H32">
        <f>COUNTIF('Bank Statements'!$A:$A,A32)</f>
        <v>0</v>
      </c>
      <c r="I32">
        <f>COUNTIFS(AgentOSUploads!A:A,A32,AgentOSUploads!C:C,"&lt;&gt;Deleted")</f>
        <v>0</v>
      </c>
      <c r="K32" s="2">
        <f t="shared" si="5"/>
        <v>0</v>
      </c>
      <c r="L32" s="2">
        <f t="shared" si="5"/>
        <v>0</v>
      </c>
      <c r="O32" s="2">
        <f t="shared" si="1"/>
        <v>0</v>
      </c>
      <c r="P32">
        <f t="shared" si="2"/>
        <v>0</v>
      </c>
    </row>
    <row r="33" spans="1:16" x14ac:dyDescent="0.25">
      <c r="A33" s="1">
        <f t="shared" si="3"/>
        <v>45322</v>
      </c>
      <c r="B33" s="2">
        <f>SUMIF('Bank Statements'!$A:$A,A33,'Bank Statements'!$D:$D)</f>
        <v>0</v>
      </c>
      <c r="C33" s="2">
        <f>SUMIFS(AgentOSUploads!I:I,AgentOSUploads!C:C,"&lt;&gt;Deleted",AgentOSUploads!A:A,A33)</f>
        <v>0</v>
      </c>
      <c r="D33" s="2">
        <f t="shared" si="0"/>
        <v>0</v>
      </c>
      <c r="E33" s="2">
        <f>SUMIFS(AgentOSUploads!I:I,AgentOSUploads!C:C,"Deleted",AgentOSUploads!A:A,A33)</f>
        <v>0</v>
      </c>
      <c r="F33">
        <f>COUNTIFS(AgentOSUploads!A:A,A33,AgentOSUploads!K:K,"&gt; ")</f>
        <v>0</v>
      </c>
      <c r="G33" s="2">
        <f>SUMIFS(AgentOSUploads!I:I,AgentOSUploads!C:C,"&lt;&gt;Deleted",AgentOSUploads!A:A,A33,AgentOSUploads!K:K,"&gt; ")</f>
        <v>0</v>
      </c>
      <c r="H33">
        <f>COUNTIF('Bank Statements'!$A:$A,A33)</f>
        <v>0</v>
      </c>
      <c r="I33">
        <f>COUNTIFS(AgentOSUploads!A:A,A33,AgentOSUploads!C:C,"&lt;&gt;Deleted")</f>
        <v>0</v>
      </c>
      <c r="K33" s="2">
        <f t="shared" si="5"/>
        <v>0</v>
      </c>
      <c r="L33" s="2">
        <f t="shared" si="5"/>
        <v>0</v>
      </c>
      <c r="M33" s="2"/>
      <c r="O33" s="2">
        <f t="shared" si="1"/>
        <v>0</v>
      </c>
      <c r="P33">
        <f t="shared" si="2"/>
        <v>0</v>
      </c>
    </row>
    <row r="35" spans="1:16" x14ac:dyDescent="0.25">
      <c r="A35" t="s">
        <v>10</v>
      </c>
      <c r="B35" s="2">
        <f t="shared" ref="B35:I35" si="6">SUM(B3:B34)</f>
        <v>0</v>
      </c>
      <c r="C35" s="2">
        <f t="shared" si="6"/>
        <v>0</v>
      </c>
      <c r="D35" s="2">
        <f t="shared" si="6"/>
        <v>0</v>
      </c>
      <c r="E35" s="2">
        <f t="shared" si="6"/>
        <v>0</v>
      </c>
      <c r="F35" s="2">
        <f t="shared" si="6"/>
        <v>0</v>
      </c>
      <c r="G35" s="2">
        <f t="shared" si="6"/>
        <v>0</v>
      </c>
      <c r="H35" s="2">
        <f t="shared" si="6"/>
        <v>0</v>
      </c>
      <c r="I35" s="2">
        <f t="shared" si="6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pane ySplit="2" topLeftCell="A3" activePane="bottomLeft" state="frozen"/>
      <selection pane="bottomLeft" activeCell="C1" sqref="C1"/>
    </sheetView>
  </sheetViews>
  <sheetFormatPr defaultRowHeight="15" x14ac:dyDescent="0.25"/>
  <cols>
    <col min="1" max="1" width="16.28515625" bestFit="1" customWidth="1"/>
    <col min="2" max="2" width="13" bestFit="1" customWidth="1"/>
    <col min="3" max="4" width="11.85546875" bestFit="1" customWidth="1"/>
    <col min="5" max="5" width="14.85546875" bestFit="1" customWidth="1"/>
    <col min="6" max="6" width="14.28515625" bestFit="1" customWidth="1"/>
    <col min="7" max="7" width="14.7109375" bestFit="1" customWidth="1"/>
    <col min="8" max="8" width="13.28515625" customWidth="1"/>
    <col min="9" max="9" width="13.5703125" customWidth="1"/>
    <col min="11" max="11" width="12.5703125" bestFit="1" customWidth="1"/>
    <col min="12" max="12" width="16" bestFit="1" customWidth="1"/>
    <col min="15" max="15" width="12.7109375" bestFit="1" customWidth="1"/>
  </cols>
  <sheetData>
    <row r="1" spans="1:16" x14ac:dyDescent="0.25">
      <c r="A1" t="s">
        <v>7</v>
      </c>
      <c r="C1">
        <f>January!K33</f>
        <v>0</v>
      </c>
    </row>
    <row r="2" spans="1:16" s="3" customFormat="1" ht="29.2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5</v>
      </c>
      <c r="F2" s="3" t="s">
        <v>3</v>
      </c>
      <c r="G2" s="3" t="s">
        <v>4</v>
      </c>
      <c r="H2" s="3" t="s">
        <v>6</v>
      </c>
      <c r="I2" s="3" t="s">
        <v>16</v>
      </c>
      <c r="K2" s="3" t="s">
        <v>8</v>
      </c>
      <c r="L2" s="3" t="s">
        <v>17</v>
      </c>
      <c r="N2" s="3" t="s">
        <v>9</v>
      </c>
      <c r="O2" s="3" t="s">
        <v>18</v>
      </c>
      <c r="P2" s="3" t="s">
        <v>19</v>
      </c>
    </row>
    <row r="3" spans="1:16" x14ac:dyDescent="0.25">
      <c r="A3" s="1">
        <f>January!A33+1</f>
        <v>45323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SUMIFS(AgentOSUploads!I:I,AgentOSUploads!C:C,"Deleted",AgentOSUploads!A:A,A3)</f>
        <v>0</v>
      </c>
      <c r="F3">
        <f>COUNTIFS(AgentOSUploads!A:A,A3,AgentOSUploads!K:K,"&gt; ")</f>
        <v>0</v>
      </c>
      <c r="G3" s="2">
        <f>SUMIFS(AgentOSUploads!I:I,AgentOSUploads!C:C,"&lt;&gt;Deleted",AgentOSUploads!A:A,A3,AgentOSUploads!K:K,"&gt; ")</f>
        <v>0</v>
      </c>
      <c r="H3">
        <f>COUNTIF('Bank Statements'!$A:$A,A3)</f>
        <v>0</v>
      </c>
      <c r="I3">
        <f>COUNTIFS(AgentOSUploads!A:A,A3,AgentOSUploads!C:C,"&lt;&gt;Deleted")</f>
        <v>0</v>
      </c>
      <c r="K3" s="2">
        <f>C1+B3</f>
        <v>0</v>
      </c>
      <c r="L3" s="2">
        <f>C1+C3</f>
        <v>0</v>
      </c>
      <c r="O3" s="2">
        <f>L3-N3</f>
        <v>0</v>
      </c>
      <c r="P3">
        <f>K3-N3</f>
        <v>0</v>
      </c>
    </row>
    <row r="4" spans="1:16" x14ac:dyDescent="0.25">
      <c r="A4" s="1">
        <f>A3+1</f>
        <v>45324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0" si="0">B4-C4</f>
        <v>0</v>
      </c>
      <c r="E4" s="2">
        <f>SUMIFS(AgentOSUploads!I:I,AgentOSUploads!C:C,"Deleted",AgentOSUploads!A:A,A4)</f>
        <v>0</v>
      </c>
      <c r="F4">
        <f>COUNTIFS(AgentOSUploads!A:A,A4,AgentOSUploads!K:K,"&gt; ")</f>
        <v>0</v>
      </c>
      <c r="G4" s="2">
        <f>SUMIFS(AgentOSUploads!I:I,AgentOSUploads!C:C,"&lt;&gt;Deleted",AgentOSUploads!A:A,A4,AgentOSUploads!K:K,"&gt; ")</f>
        <v>0</v>
      </c>
      <c r="H4">
        <f>COUNTIF('Bank Statements'!$A:$A,A4)</f>
        <v>0</v>
      </c>
      <c r="I4">
        <f>COUNTIFS(AgentOSUploads!A:A,A4,AgentOSUploads!C:C,"&lt;&gt;Deleted")</f>
        <v>0</v>
      </c>
      <c r="K4" s="2">
        <f>K3+B4</f>
        <v>0</v>
      </c>
      <c r="L4" s="2">
        <f>L3+C4</f>
        <v>0</v>
      </c>
      <c r="O4" s="2">
        <f t="shared" ref="O4:O30" si="1">L4-N4</f>
        <v>0</v>
      </c>
      <c r="P4">
        <f t="shared" ref="P4:P30" si="2">K4-N4</f>
        <v>0</v>
      </c>
    </row>
    <row r="5" spans="1:16" x14ac:dyDescent="0.25">
      <c r="A5" s="1">
        <f t="shared" ref="A5:A30" si="3">A4+1</f>
        <v>45325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SUMIFS(AgentOSUploads!I:I,AgentOSUploads!C:C,"Deleted",AgentOSUploads!A:A,A5)</f>
        <v>0</v>
      </c>
      <c r="F5">
        <f>COUNTIFS(AgentOSUploads!A:A,A5,AgentOSUploads!K:K,"&gt; ")</f>
        <v>0</v>
      </c>
      <c r="G5" s="2">
        <f>SUMIFS(AgentOSUploads!I:I,AgentOSUploads!C:C,"&lt;&gt;Deleted",AgentOSUploads!A:A,A5,AgentOSUploads!K:K,"&gt; ")</f>
        <v>0</v>
      </c>
      <c r="H5">
        <f>COUNTIF('Bank Statements'!$A:$A,A5)</f>
        <v>0</v>
      </c>
      <c r="I5">
        <f>COUNTIFS(AgentOSUploads!A:A,A5,AgentOSUploads!C:C,"&lt;&gt;Deleted")</f>
        <v>0</v>
      </c>
      <c r="K5" s="2">
        <f t="shared" ref="K5:L20" si="4">K4+B5</f>
        <v>0</v>
      </c>
      <c r="L5" s="2">
        <f t="shared" si="4"/>
        <v>0</v>
      </c>
      <c r="O5" s="2">
        <f t="shared" si="1"/>
        <v>0</v>
      </c>
      <c r="P5">
        <f t="shared" si="2"/>
        <v>0</v>
      </c>
    </row>
    <row r="6" spans="1:16" x14ac:dyDescent="0.25">
      <c r="A6" s="1">
        <f t="shared" si="3"/>
        <v>45326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SUMIFS(AgentOSUploads!I:I,AgentOSUploads!C:C,"Deleted",AgentOSUploads!A:A,A6)</f>
        <v>0</v>
      </c>
      <c r="F6">
        <f>COUNTIFS(AgentOSUploads!A:A,A6,AgentOSUploads!K:K,"&gt; ")</f>
        <v>0</v>
      </c>
      <c r="G6" s="2">
        <f>SUMIFS(AgentOSUploads!I:I,AgentOSUploads!C:C,"&lt;&gt;Deleted",AgentOSUploads!A:A,A6,AgentOSUploads!K:K,"&gt; ")</f>
        <v>0</v>
      </c>
      <c r="H6">
        <f>COUNTIF('Bank Statements'!$A:$A,A6)</f>
        <v>0</v>
      </c>
      <c r="I6">
        <f>COUNTIFS(AgentOSUploads!A:A,A6,AgentOSUploads!C:C,"&lt;&gt;Deleted")</f>
        <v>0</v>
      </c>
      <c r="K6" s="2">
        <f t="shared" si="4"/>
        <v>0</v>
      </c>
      <c r="L6" s="2">
        <f t="shared" si="4"/>
        <v>0</v>
      </c>
      <c r="O6" s="2">
        <f t="shared" si="1"/>
        <v>0</v>
      </c>
      <c r="P6">
        <f t="shared" si="2"/>
        <v>0</v>
      </c>
    </row>
    <row r="7" spans="1:16" x14ac:dyDescent="0.25">
      <c r="A7" s="1">
        <f t="shared" si="3"/>
        <v>45327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SUMIFS(AgentOSUploads!I:I,AgentOSUploads!C:C,"Deleted",AgentOSUploads!A:A,A7)</f>
        <v>0</v>
      </c>
      <c r="F7">
        <f>COUNTIFS(AgentOSUploads!A:A,A7,AgentOSUploads!K:K,"&gt; ")</f>
        <v>0</v>
      </c>
      <c r="G7" s="2">
        <f>SUMIFS(AgentOSUploads!I:I,AgentOSUploads!C:C,"&lt;&gt;Deleted",AgentOSUploads!A:A,A7,AgentOSUploads!K:K,"&gt; ")</f>
        <v>0</v>
      </c>
      <c r="H7">
        <f>COUNTIF('Bank Statements'!$A:$A,A7)</f>
        <v>0</v>
      </c>
      <c r="I7">
        <f>COUNTIFS(AgentOSUploads!A:A,A7,AgentOSUploads!C:C,"&lt;&gt;Deleted")</f>
        <v>0</v>
      </c>
      <c r="K7" s="2">
        <f t="shared" si="4"/>
        <v>0</v>
      </c>
      <c r="L7" s="2">
        <f t="shared" si="4"/>
        <v>0</v>
      </c>
      <c r="O7" s="2">
        <f t="shared" si="1"/>
        <v>0</v>
      </c>
      <c r="P7">
        <f t="shared" si="2"/>
        <v>0</v>
      </c>
    </row>
    <row r="8" spans="1:16" x14ac:dyDescent="0.25">
      <c r="A8" s="1">
        <f t="shared" si="3"/>
        <v>45328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SUMIFS(AgentOSUploads!I:I,AgentOSUploads!C:C,"Deleted",AgentOSUploads!A:A,A8)</f>
        <v>0</v>
      </c>
      <c r="F8">
        <f>COUNTIFS(AgentOSUploads!A:A,A8,AgentOSUploads!K:K,"&gt; ")</f>
        <v>0</v>
      </c>
      <c r="G8" s="2">
        <f>SUMIFS(AgentOSUploads!I:I,AgentOSUploads!C:C,"&lt;&gt;Deleted",AgentOSUploads!A:A,A8,AgentOSUploads!K:K,"&gt; ")</f>
        <v>0</v>
      </c>
      <c r="H8">
        <f>COUNTIF('Bank Statements'!$A:$A,A8)</f>
        <v>0</v>
      </c>
      <c r="I8">
        <f>COUNTIFS(AgentOSUploads!A:A,A8,AgentOSUploads!C:C,"&lt;&gt;Deleted")</f>
        <v>0</v>
      </c>
      <c r="K8" s="2">
        <f t="shared" si="4"/>
        <v>0</v>
      </c>
      <c r="L8" s="2">
        <f t="shared" si="4"/>
        <v>0</v>
      </c>
      <c r="O8" s="2">
        <f t="shared" si="1"/>
        <v>0</v>
      </c>
      <c r="P8">
        <f t="shared" si="2"/>
        <v>0</v>
      </c>
    </row>
    <row r="9" spans="1:16" x14ac:dyDescent="0.25">
      <c r="A9" s="1">
        <f t="shared" si="3"/>
        <v>45329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SUMIFS(AgentOSUploads!I:I,AgentOSUploads!C:C,"Deleted",AgentOSUploads!A:A,A9)</f>
        <v>0</v>
      </c>
      <c r="F9">
        <f>COUNTIFS(AgentOSUploads!A:A,A9,AgentOSUploads!K:K,"&gt; ")</f>
        <v>0</v>
      </c>
      <c r="G9" s="2">
        <f>SUMIFS(AgentOSUploads!I:I,AgentOSUploads!C:C,"&lt;&gt;Deleted",AgentOSUploads!A:A,A9,AgentOSUploads!K:K,"&gt; ")</f>
        <v>0</v>
      </c>
      <c r="H9">
        <f>COUNTIF('Bank Statements'!$A:$A,A9)</f>
        <v>0</v>
      </c>
      <c r="I9">
        <f>COUNTIFS(AgentOSUploads!A:A,A9,AgentOSUploads!C:C,"&lt;&gt;Deleted")</f>
        <v>0</v>
      </c>
      <c r="K9" s="2">
        <f t="shared" si="4"/>
        <v>0</v>
      </c>
      <c r="L9" s="2">
        <f t="shared" si="4"/>
        <v>0</v>
      </c>
      <c r="O9" s="2">
        <f t="shared" si="1"/>
        <v>0</v>
      </c>
      <c r="P9">
        <f t="shared" si="2"/>
        <v>0</v>
      </c>
    </row>
    <row r="10" spans="1:16" x14ac:dyDescent="0.25">
      <c r="A10" s="1">
        <f t="shared" si="3"/>
        <v>45330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SUMIFS(AgentOSUploads!I:I,AgentOSUploads!C:C,"Deleted",AgentOSUploads!A:A,A10)</f>
        <v>0</v>
      </c>
      <c r="F10">
        <f>COUNTIFS(AgentOSUploads!A:A,A10,AgentOSUploads!K:K,"&gt; ")</f>
        <v>0</v>
      </c>
      <c r="G10" s="2">
        <f>SUMIFS(AgentOSUploads!I:I,AgentOSUploads!C:C,"&lt;&gt;Deleted",AgentOSUploads!A:A,A10,AgentOSUploads!K:K,"&gt; ")</f>
        <v>0</v>
      </c>
      <c r="H10">
        <f>COUNTIF('Bank Statements'!$A:$A,A10)</f>
        <v>0</v>
      </c>
      <c r="I10">
        <f>COUNTIFS(AgentOSUploads!A:A,A10,AgentOSUploads!C:C,"&lt;&gt;Deleted")</f>
        <v>0</v>
      </c>
      <c r="K10" s="2">
        <f t="shared" si="4"/>
        <v>0</v>
      </c>
      <c r="L10" s="2">
        <f t="shared" si="4"/>
        <v>0</v>
      </c>
      <c r="O10" s="2">
        <f t="shared" si="1"/>
        <v>0</v>
      </c>
      <c r="P10">
        <f t="shared" si="2"/>
        <v>0</v>
      </c>
    </row>
    <row r="11" spans="1:16" x14ac:dyDescent="0.25">
      <c r="A11" s="1">
        <f t="shared" si="3"/>
        <v>45331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SUMIFS(AgentOSUploads!I:I,AgentOSUploads!C:C,"Deleted",AgentOSUploads!A:A,A11)</f>
        <v>0</v>
      </c>
      <c r="F11">
        <f>COUNTIFS(AgentOSUploads!A:A,A11,AgentOSUploads!K:K,"&gt; ")</f>
        <v>0</v>
      </c>
      <c r="G11" s="2">
        <f>SUMIFS(AgentOSUploads!I:I,AgentOSUploads!C:C,"&lt;&gt;Deleted",AgentOSUploads!A:A,A11,AgentOSUploads!K:K,"&gt; ")</f>
        <v>0</v>
      </c>
      <c r="H11">
        <f>COUNTIF('Bank Statements'!$A:$A,A11)</f>
        <v>0</v>
      </c>
      <c r="I11">
        <f>COUNTIFS(AgentOSUploads!A:A,A11,AgentOSUploads!C:C,"&lt;&gt;Deleted")</f>
        <v>0</v>
      </c>
      <c r="K11" s="2">
        <f t="shared" si="4"/>
        <v>0</v>
      </c>
      <c r="L11" s="2">
        <f t="shared" si="4"/>
        <v>0</v>
      </c>
      <c r="O11" s="2">
        <f t="shared" si="1"/>
        <v>0</v>
      </c>
      <c r="P11">
        <f t="shared" si="2"/>
        <v>0</v>
      </c>
    </row>
    <row r="12" spans="1:16" x14ac:dyDescent="0.25">
      <c r="A12" s="1">
        <f t="shared" si="3"/>
        <v>45332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SUMIFS(AgentOSUploads!I:I,AgentOSUploads!C:C,"Deleted",AgentOSUploads!A:A,A12)</f>
        <v>0</v>
      </c>
      <c r="F12">
        <f>COUNTIFS(AgentOSUploads!A:A,A12,AgentOSUploads!K:K,"&gt; ")</f>
        <v>0</v>
      </c>
      <c r="G12" s="2">
        <f>SUMIFS(AgentOSUploads!I:I,AgentOSUploads!C:C,"&lt;&gt;Deleted",AgentOSUploads!A:A,A12,AgentOSUploads!K:K,"&gt; ")</f>
        <v>0</v>
      </c>
      <c r="H12">
        <f>COUNTIF('Bank Statements'!$A:$A,A12)</f>
        <v>0</v>
      </c>
      <c r="I12">
        <f>COUNTIFS(AgentOSUploads!A:A,A12,AgentOSUploads!C:C,"&lt;&gt;Deleted")</f>
        <v>0</v>
      </c>
      <c r="K12" s="2">
        <f t="shared" si="4"/>
        <v>0</v>
      </c>
      <c r="L12" s="2">
        <f t="shared" si="4"/>
        <v>0</v>
      </c>
      <c r="O12" s="2">
        <f t="shared" si="1"/>
        <v>0</v>
      </c>
      <c r="P12">
        <f t="shared" si="2"/>
        <v>0</v>
      </c>
    </row>
    <row r="13" spans="1:16" x14ac:dyDescent="0.25">
      <c r="A13" s="1">
        <f t="shared" si="3"/>
        <v>45333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SUMIFS(AgentOSUploads!I:I,AgentOSUploads!C:C,"Deleted",AgentOSUploads!A:A,A13)</f>
        <v>0</v>
      </c>
      <c r="F13">
        <f>COUNTIFS(AgentOSUploads!A:A,A13,AgentOSUploads!K:K,"&gt; ")</f>
        <v>0</v>
      </c>
      <c r="G13" s="2">
        <f>SUMIFS(AgentOSUploads!I:I,AgentOSUploads!C:C,"&lt;&gt;Deleted",AgentOSUploads!A:A,A13,AgentOSUploads!K:K,"&gt; ")</f>
        <v>0</v>
      </c>
      <c r="H13">
        <f>COUNTIF('Bank Statements'!$A:$A,A13)</f>
        <v>0</v>
      </c>
      <c r="I13">
        <f>COUNTIFS(AgentOSUploads!A:A,A13,AgentOSUploads!C:C,"&lt;&gt;Deleted")</f>
        <v>0</v>
      </c>
      <c r="K13" s="2">
        <f t="shared" si="4"/>
        <v>0</v>
      </c>
      <c r="L13" s="2">
        <f t="shared" si="4"/>
        <v>0</v>
      </c>
      <c r="O13" s="2">
        <f t="shared" si="1"/>
        <v>0</v>
      </c>
      <c r="P13">
        <f t="shared" si="2"/>
        <v>0</v>
      </c>
    </row>
    <row r="14" spans="1:16" x14ac:dyDescent="0.25">
      <c r="A14" s="1">
        <f t="shared" si="3"/>
        <v>45334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SUMIFS(AgentOSUploads!I:I,AgentOSUploads!C:C,"Deleted",AgentOSUploads!A:A,A14)</f>
        <v>0</v>
      </c>
      <c r="F14">
        <f>COUNTIFS(AgentOSUploads!A:A,A14,AgentOSUploads!K:K,"&gt; ")</f>
        <v>0</v>
      </c>
      <c r="G14" s="2">
        <f>SUMIFS(AgentOSUploads!I:I,AgentOSUploads!C:C,"&lt;&gt;Deleted",AgentOSUploads!A:A,A14,AgentOSUploads!K:K,"&gt; ")</f>
        <v>0</v>
      </c>
      <c r="H14">
        <f>COUNTIF('Bank Statements'!$A:$A,A14)</f>
        <v>0</v>
      </c>
      <c r="I14">
        <f>COUNTIFS(AgentOSUploads!A:A,A14,AgentOSUploads!C:C,"&lt;&gt;Deleted")</f>
        <v>0</v>
      </c>
      <c r="K14" s="2">
        <f t="shared" si="4"/>
        <v>0</v>
      </c>
      <c r="L14" s="2">
        <f t="shared" si="4"/>
        <v>0</v>
      </c>
      <c r="O14" s="2">
        <f t="shared" si="1"/>
        <v>0</v>
      </c>
      <c r="P14">
        <f t="shared" si="2"/>
        <v>0</v>
      </c>
    </row>
    <row r="15" spans="1:16" x14ac:dyDescent="0.25">
      <c r="A15" s="1">
        <f t="shared" si="3"/>
        <v>45335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SUMIFS(AgentOSUploads!I:I,AgentOSUploads!C:C,"Deleted",AgentOSUploads!A:A,A15)</f>
        <v>0</v>
      </c>
      <c r="F15">
        <f>COUNTIFS(AgentOSUploads!A:A,A15,AgentOSUploads!K:K,"&gt; ")</f>
        <v>0</v>
      </c>
      <c r="G15" s="2">
        <f>SUMIFS(AgentOSUploads!I:I,AgentOSUploads!C:C,"&lt;&gt;Deleted",AgentOSUploads!A:A,A15,AgentOSUploads!K:K,"&gt; ")</f>
        <v>0</v>
      </c>
      <c r="H15">
        <f>COUNTIF('Bank Statements'!$A:$A,A15)</f>
        <v>0</v>
      </c>
      <c r="I15">
        <f>COUNTIFS(AgentOSUploads!A:A,A15,AgentOSUploads!C:C,"&lt;&gt;Deleted")</f>
        <v>0</v>
      </c>
      <c r="K15" s="2">
        <f t="shared" si="4"/>
        <v>0</v>
      </c>
      <c r="L15" s="2">
        <f t="shared" si="4"/>
        <v>0</v>
      </c>
      <c r="O15" s="2">
        <f t="shared" si="1"/>
        <v>0</v>
      </c>
      <c r="P15">
        <f t="shared" si="2"/>
        <v>0</v>
      </c>
    </row>
    <row r="16" spans="1:16" x14ac:dyDescent="0.25">
      <c r="A16" s="1">
        <f t="shared" si="3"/>
        <v>45336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SUMIFS(AgentOSUploads!I:I,AgentOSUploads!C:C,"Deleted",AgentOSUploads!A:A,A16)</f>
        <v>0</v>
      </c>
      <c r="F16">
        <f>COUNTIFS(AgentOSUploads!A:A,A16,AgentOSUploads!K:K,"&gt; ")</f>
        <v>0</v>
      </c>
      <c r="G16" s="2">
        <f>SUMIFS(AgentOSUploads!I:I,AgentOSUploads!C:C,"&lt;&gt;Deleted",AgentOSUploads!A:A,A16,AgentOSUploads!K:K,"&gt; ")</f>
        <v>0</v>
      </c>
      <c r="H16">
        <f>COUNTIF('Bank Statements'!$A:$A,A16)</f>
        <v>0</v>
      </c>
      <c r="I16">
        <f>COUNTIFS(AgentOSUploads!A:A,A16,AgentOSUploads!C:C,"&lt;&gt;Deleted")</f>
        <v>0</v>
      </c>
      <c r="K16" s="2">
        <f t="shared" si="4"/>
        <v>0</v>
      </c>
      <c r="L16" s="2">
        <f t="shared" si="4"/>
        <v>0</v>
      </c>
      <c r="O16" s="2">
        <f t="shared" si="1"/>
        <v>0</v>
      </c>
      <c r="P16">
        <f t="shared" si="2"/>
        <v>0</v>
      </c>
    </row>
    <row r="17" spans="1:16" x14ac:dyDescent="0.25">
      <c r="A17" s="1">
        <f t="shared" si="3"/>
        <v>45337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SUMIFS(AgentOSUploads!I:I,AgentOSUploads!C:C,"Deleted",AgentOSUploads!A:A,A17)</f>
        <v>0</v>
      </c>
      <c r="F17">
        <f>COUNTIFS(AgentOSUploads!A:A,A17,AgentOSUploads!K:K,"&gt; ")</f>
        <v>0</v>
      </c>
      <c r="G17" s="2">
        <f>SUMIFS(AgentOSUploads!I:I,AgentOSUploads!C:C,"&lt;&gt;Deleted",AgentOSUploads!A:A,A17,AgentOSUploads!K:K,"&gt; ")</f>
        <v>0</v>
      </c>
      <c r="H17">
        <f>COUNTIF('Bank Statements'!$A:$A,A17)</f>
        <v>0</v>
      </c>
      <c r="I17">
        <f>COUNTIFS(AgentOSUploads!A:A,A17,AgentOSUploads!C:C,"&lt;&gt;Deleted")</f>
        <v>0</v>
      </c>
      <c r="K17" s="2">
        <f t="shared" si="4"/>
        <v>0</v>
      </c>
      <c r="L17" s="2">
        <f t="shared" si="4"/>
        <v>0</v>
      </c>
      <c r="O17" s="2">
        <f t="shared" si="1"/>
        <v>0</v>
      </c>
      <c r="P17">
        <f t="shared" si="2"/>
        <v>0</v>
      </c>
    </row>
    <row r="18" spans="1:16" x14ac:dyDescent="0.25">
      <c r="A18" s="1">
        <f t="shared" si="3"/>
        <v>45338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SUMIFS(AgentOSUploads!I:I,AgentOSUploads!C:C,"Deleted",AgentOSUploads!A:A,A18)</f>
        <v>0</v>
      </c>
      <c r="F18">
        <f>COUNTIFS(AgentOSUploads!A:A,A18,AgentOSUploads!K:K,"&gt; ")</f>
        <v>0</v>
      </c>
      <c r="G18" s="2">
        <f>SUMIFS(AgentOSUploads!I:I,AgentOSUploads!C:C,"&lt;&gt;Deleted",AgentOSUploads!A:A,A18,AgentOSUploads!K:K,"&gt; ")</f>
        <v>0</v>
      </c>
      <c r="H18">
        <f>COUNTIF('Bank Statements'!$A:$A,A18)</f>
        <v>0</v>
      </c>
      <c r="I18">
        <f>COUNTIFS(AgentOSUploads!A:A,A18,AgentOSUploads!C:C,"&lt;&gt;Deleted")</f>
        <v>0</v>
      </c>
      <c r="K18" s="2">
        <f t="shared" si="4"/>
        <v>0</v>
      </c>
      <c r="L18" s="2">
        <f t="shared" si="4"/>
        <v>0</v>
      </c>
      <c r="O18" s="2">
        <f t="shared" si="1"/>
        <v>0</v>
      </c>
      <c r="P18">
        <f t="shared" si="2"/>
        <v>0</v>
      </c>
    </row>
    <row r="19" spans="1:16" x14ac:dyDescent="0.25">
      <c r="A19" s="1">
        <f t="shared" si="3"/>
        <v>45339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SUMIFS(AgentOSUploads!I:I,AgentOSUploads!C:C,"Deleted",AgentOSUploads!A:A,A19)</f>
        <v>0</v>
      </c>
      <c r="F19">
        <f>COUNTIFS(AgentOSUploads!A:A,A19,AgentOSUploads!K:K,"&gt; ")</f>
        <v>0</v>
      </c>
      <c r="G19" s="2">
        <f>SUMIFS(AgentOSUploads!I:I,AgentOSUploads!C:C,"&lt;&gt;Deleted",AgentOSUploads!A:A,A19,AgentOSUploads!K:K,"&gt; ")</f>
        <v>0</v>
      </c>
      <c r="H19">
        <f>COUNTIF('Bank Statements'!$A:$A,A19)</f>
        <v>0</v>
      </c>
      <c r="I19">
        <f>COUNTIFS(AgentOSUploads!A:A,A19,AgentOSUploads!C:C,"&lt;&gt;Deleted")</f>
        <v>0</v>
      </c>
      <c r="K19" s="2">
        <f t="shared" si="4"/>
        <v>0</v>
      </c>
      <c r="L19" s="2">
        <f t="shared" si="4"/>
        <v>0</v>
      </c>
      <c r="O19" s="2">
        <f t="shared" si="1"/>
        <v>0</v>
      </c>
      <c r="P19">
        <f t="shared" si="2"/>
        <v>0</v>
      </c>
    </row>
    <row r="20" spans="1:16" x14ac:dyDescent="0.25">
      <c r="A20" s="1">
        <f t="shared" si="3"/>
        <v>45340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SUMIFS(AgentOSUploads!I:I,AgentOSUploads!C:C,"Deleted",AgentOSUploads!A:A,A20)</f>
        <v>0</v>
      </c>
      <c r="F20">
        <f>COUNTIFS(AgentOSUploads!A:A,A20,AgentOSUploads!K:K,"&gt; ")</f>
        <v>0</v>
      </c>
      <c r="G20" s="2">
        <f>SUMIFS(AgentOSUploads!I:I,AgentOSUploads!C:C,"&lt;&gt;Deleted",AgentOSUploads!A:A,A20,AgentOSUploads!K:K,"&gt; ")</f>
        <v>0</v>
      </c>
      <c r="H20">
        <f>COUNTIF('Bank Statements'!$A:$A,A20)</f>
        <v>0</v>
      </c>
      <c r="I20">
        <f>COUNTIFS(AgentOSUploads!A:A,A20,AgentOSUploads!C:C,"&lt;&gt;Deleted")</f>
        <v>0</v>
      </c>
      <c r="K20" s="2">
        <f t="shared" si="4"/>
        <v>0</v>
      </c>
      <c r="L20" s="2">
        <f t="shared" si="4"/>
        <v>0</v>
      </c>
      <c r="O20" s="2">
        <f t="shared" si="1"/>
        <v>0</v>
      </c>
      <c r="P20">
        <f t="shared" si="2"/>
        <v>0</v>
      </c>
    </row>
    <row r="21" spans="1:16" x14ac:dyDescent="0.25">
      <c r="A21" s="1">
        <f t="shared" si="3"/>
        <v>45341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SUMIFS(AgentOSUploads!I:I,AgentOSUploads!C:C,"Deleted",AgentOSUploads!A:A,A21)</f>
        <v>0</v>
      </c>
      <c r="F21">
        <f>COUNTIFS(AgentOSUploads!A:A,A21,AgentOSUploads!K:K,"&gt; ")</f>
        <v>0</v>
      </c>
      <c r="G21" s="2">
        <f>SUMIFS(AgentOSUploads!I:I,AgentOSUploads!C:C,"&lt;&gt;Deleted",AgentOSUploads!A:A,A21,AgentOSUploads!K:K,"&gt; ")</f>
        <v>0</v>
      </c>
      <c r="H21">
        <f>COUNTIF('Bank Statements'!$A:$A,A21)</f>
        <v>0</v>
      </c>
      <c r="I21">
        <f>COUNTIFS(AgentOSUploads!A:A,A21,AgentOSUploads!C:C,"&lt;&gt;Deleted")</f>
        <v>0</v>
      </c>
      <c r="K21" s="2">
        <f t="shared" ref="K21:L30" si="5">K20+B21</f>
        <v>0</v>
      </c>
      <c r="L21" s="2">
        <f t="shared" si="5"/>
        <v>0</v>
      </c>
      <c r="O21" s="2">
        <f t="shared" si="1"/>
        <v>0</v>
      </c>
      <c r="P21">
        <f t="shared" si="2"/>
        <v>0</v>
      </c>
    </row>
    <row r="22" spans="1:16" x14ac:dyDescent="0.25">
      <c r="A22" s="1">
        <f t="shared" si="3"/>
        <v>45342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SUMIFS(AgentOSUploads!I:I,AgentOSUploads!C:C,"Deleted",AgentOSUploads!A:A,A22)</f>
        <v>0</v>
      </c>
      <c r="F22">
        <f>COUNTIFS(AgentOSUploads!A:A,A22,AgentOSUploads!K:K,"&gt; ")</f>
        <v>0</v>
      </c>
      <c r="G22" s="2">
        <f>SUMIFS(AgentOSUploads!I:I,AgentOSUploads!C:C,"&lt;&gt;Deleted",AgentOSUploads!A:A,A22,AgentOSUploads!K:K,"&gt; ")</f>
        <v>0</v>
      </c>
      <c r="H22">
        <f>COUNTIF('Bank Statements'!$A:$A,A22)</f>
        <v>0</v>
      </c>
      <c r="I22">
        <f>COUNTIFS(AgentOSUploads!A:A,A22,AgentOSUploads!C:C,"&lt;&gt;Deleted")</f>
        <v>0</v>
      </c>
      <c r="K22" s="2">
        <f t="shared" si="5"/>
        <v>0</v>
      </c>
      <c r="L22" s="2">
        <f t="shared" si="5"/>
        <v>0</v>
      </c>
      <c r="O22" s="2">
        <f t="shared" si="1"/>
        <v>0</v>
      </c>
      <c r="P22">
        <f t="shared" si="2"/>
        <v>0</v>
      </c>
    </row>
    <row r="23" spans="1:16" x14ac:dyDescent="0.25">
      <c r="A23" s="1">
        <f t="shared" si="3"/>
        <v>45343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SUMIFS(AgentOSUploads!I:I,AgentOSUploads!C:C,"Deleted",AgentOSUploads!A:A,A23)</f>
        <v>0</v>
      </c>
      <c r="F23">
        <f>COUNTIFS(AgentOSUploads!A:A,A23,AgentOSUploads!K:K,"&gt; ")</f>
        <v>0</v>
      </c>
      <c r="G23" s="2">
        <f>SUMIFS(AgentOSUploads!I:I,AgentOSUploads!C:C,"&lt;&gt;Deleted",AgentOSUploads!A:A,A23,AgentOSUploads!K:K,"&gt; ")</f>
        <v>0</v>
      </c>
      <c r="H23">
        <f>COUNTIF('Bank Statements'!$A:$A,A23)</f>
        <v>0</v>
      </c>
      <c r="I23">
        <f>COUNTIFS(AgentOSUploads!A:A,A23,AgentOSUploads!C:C,"&lt;&gt;Deleted")</f>
        <v>0</v>
      </c>
      <c r="K23" s="2">
        <f t="shared" si="5"/>
        <v>0</v>
      </c>
      <c r="L23" s="2">
        <f t="shared" si="5"/>
        <v>0</v>
      </c>
      <c r="O23" s="2">
        <f t="shared" si="1"/>
        <v>0</v>
      </c>
      <c r="P23">
        <f t="shared" si="2"/>
        <v>0</v>
      </c>
    </row>
    <row r="24" spans="1:16" x14ac:dyDescent="0.25">
      <c r="A24" s="1">
        <f t="shared" si="3"/>
        <v>45344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SUMIFS(AgentOSUploads!I:I,AgentOSUploads!C:C,"Deleted",AgentOSUploads!A:A,A24)</f>
        <v>0</v>
      </c>
      <c r="F24">
        <f>COUNTIFS(AgentOSUploads!A:A,A24,AgentOSUploads!K:K,"&gt; ")</f>
        <v>0</v>
      </c>
      <c r="G24" s="2">
        <f>SUMIFS(AgentOSUploads!I:I,AgentOSUploads!C:C,"&lt;&gt;Deleted",AgentOSUploads!A:A,A24,AgentOSUploads!K:K,"&gt; ")</f>
        <v>0</v>
      </c>
      <c r="H24">
        <f>COUNTIF('Bank Statements'!$A:$A,A24)</f>
        <v>0</v>
      </c>
      <c r="I24">
        <f>COUNTIFS(AgentOSUploads!A:A,A24,AgentOSUploads!C:C,"&lt;&gt;Deleted")</f>
        <v>0</v>
      </c>
      <c r="K24" s="2">
        <f t="shared" si="5"/>
        <v>0</v>
      </c>
      <c r="L24" s="2">
        <f t="shared" si="5"/>
        <v>0</v>
      </c>
      <c r="O24" s="2">
        <f t="shared" si="1"/>
        <v>0</v>
      </c>
      <c r="P24">
        <f t="shared" si="2"/>
        <v>0</v>
      </c>
    </row>
    <row r="25" spans="1:16" x14ac:dyDescent="0.25">
      <c r="A25" s="1">
        <f t="shared" si="3"/>
        <v>45345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SUMIFS(AgentOSUploads!I:I,AgentOSUploads!C:C,"Deleted",AgentOSUploads!A:A,A25)</f>
        <v>0</v>
      </c>
      <c r="F25">
        <f>COUNTIFS(AgentOSUploads!A:A,A25,AgentOSUploads!K:K,"&gt; ")</f>
        <v>0</v>
      </c>
      <c r="G25" s="2">
        <f>SUMIFS(AgentOSUploads!I:I,AgentOSUploads!C:C,"&lt;&gt;Deleted",AgentOSUploads!A:A,A25,AgentOSUploads!K:K,"&gt; ")</f>
        <v>0</v>
      </c>
      <c r="H25">
        <f>COUNTIF('Bank Statements'!$A:$A,A25)</f>
        <v>0</v>
      </c>
      <c r="I25">
        <f>COUNTIFS(AgentOSUploads!A:A,A25,AgentOSUploads!C:C,"&lt;&gt;Deleted")</f>
        <v>0</v>
      </c>
      <c r="K25" s="2">
        <f t="shared" si="5"/>
        <v>0</v>
      </c>
      <c r="L25" s="2">
        <f t="shared" si="5"/>
        <v>0</v>
      </c>
      <c r="O25" s="2">
        <f t="shared" si="1"/>
        <v>0</v>
      </c>
      <c r="P25">
        <f t="shared" si="2"/>
        <v>0</v>
      </c>
    </row>
    <row r="26" spans="1:16" x14ac:dyDescent="0.25">
      <c r="A26" s="1">
        <f t="shared" si="3"/>
        <v>45346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SUMIFS(AgentOSUploads!I:I,AgentOSUploads!C:C,"Deleted",AgentOSUploads!A:A,A26)</f>
        <v>0</v>
      </c>
      <c r="F26">
        <f>COUNTIFS(AgentOSUploads!A:A,A26,AgentOSUploads!K:K,"&gt; ")</f>
        <v>0</v>
      </c>
      <c r="G26" s="2">
        <f>SUMIFS(AgentOSUploads!I:I,AgentOSUploads!C:C,"&lt;&gt;Deleted",AgentOSUploads!A:A,A26,AgentOSUploads!K:K,"&gt; ")</f>
        <v>0</v>
      </c>
      <c r="H26">
        <f>COUNTIF('Bank Statements'!$A:$A,A26)</f>
        <v>0</v>
      </c>
      <c r="I26">
        <f>COUNTIFS(AgentOSUploads!A:A,A26,AgentOSUploads!C:C,"&lt;&gt;Deleted")</f>
        <v>0</v>
      </c>
      <c r="K26" s="2">
        <f t="shared" si="5"/>
        <v>0</v>
      </c>
      <c r="L26" s="2">
        <f t="shared" si="5"/>
        <v>0</v>
      </c>
      <c r="O26" s="2">
        <f t="shared" si="1"/>
        <v>0</v>
      </c>
      <c r="P26">
        <f t="shared" si="2"/>
        <v>0</v>
      </c>
    </row>
    <row r="27" spans="1:16" x14ac:dyDescent="0.25">
      <c r="A27" s="1">
        <f t="shared" si="3"/>
        <v>45347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SUMIFS(AgentOSUploads!I:I,AgentOSUploads!C:C,"Deleted",AgentOSUploads!A:A,A27)</f>
        <v>0</v>
      </c>
      <c r="F27">
        <f>COUNTIFS(AgentOSUploads!A:A,A27,AgentOSUploads!K:K,"&gt; ")</f>
        <v>0</v>
      </c>
      <c r="G27" s="2">
        <f>SUMIFS(AgentOSUploads!I:I,AgentOSUploads!C:C,"&lt;&gt;Deleted",AgentOSUploads!A:A,A27,AgentOSUploads!K:K,"&gt; ")</f>
        <v>0</v>
      </c>
      <c r="H27">
        <f>COUNTIF('Bank Statements'!$A:$A,A27)</f>
        <v>0</v>
      </c>
      <c r="I27">
        <f>COUNTIFS(AgentOSUploads!A:A,A27,AgentOSUploads!C:C,"&lt;&gt;Deleted")</f>
        <v>0</v>
      </c>
      <c r="K27" s="2">
        <f t="shared" si="5"/>
        <v>0</v>
      </c>
      <c r="L27" s="2">
        <f t="shared" si="5"/>
        <v>0</v>
      </c>
      <c r="O27" s="2">
        <f t="shared" si="1"/>
        <v>0</v>
      </c>
      <c r="P27">
        <f t="shared" si="2"/>
        <v>0</v>
      </c>
    </row>
    <row r="28" spans="1:16" x14ac:dyDescent="0.25">
      <c r="A28" s="1">
        <f t="shared" si="3"/>
        <v>45348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SUMIFS(AgentOSUploads!I:I,AgentOSUploads!C:C,"Deleted",AgentOSUploads!A:A,A28)</f>
        <v>0</v>
      </c>
      <c r="F28">
        <f>COUNTIFS(AgentOSUploads!A:A,A28,AgentOSUploads!K:K,"&gt; ")</f>
        <v>0</v>
      </c>
      <c r="G28" s="2">
        <f>SUMIFS(AgentOSUploads!I:I,AgentOSUploads!C:C,"&lt;&gt;Deleted",AgentOSUploads!A:A,A28,AgentOSUploads!K:K,"&gt; ")</f>
        <v>0</v>
      </c>
      <c r="H28">
        <f>COUNTIF('Bank Statements'!$A:$A,A28)</f>
        <v>0</v>
      </c>
      <c r="I28">
        <f>COUNTIFS(AgentOSUploads!A:A,A28,AgentOSUploads!C:C,"&lt;&gt;Deleted")</f>
        <v>0</v>
      </c>
      <c r="K28" s="2">
        <f t="shared" si="5"/>
        <v>0</v>
      </c>
      <c r="L28" s="2">
        <f t="shared" si="5"/>
        <v>0</v>
      </c>
      <c r="O28" s="2">
        <f t="shared" si="1"/>
        <v>0</v>
      </c>
      <c r="P28">
        <f t="shared" si="2"/>
        <v>0</v>
      </c>
    </row>
    <row r="29" spans="1:16" x14ac:dyDescent="0.25">
      <c r="A29" s="1">
        <f t="shared" si="3"/>
        <v>45349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SUMIFS(AgentOSUploads!I:I,AgentOSUploads!C:C,"Deleted",AgentOSUploads!A:A,A29)</f>
        <v>0</v>
      </c>
      <c r="F29">
        <f>COUNTIFS(AgentOSUploads!A:A,A29,AgentOSUploads!K:K,"&gt; ")</f>
        <v>0</v>
      </c>
      <c r="G29" s="2">
        <f>SUMIFS(AgentOSUploads!I:I,AgentOSUploads!C:C,"&lt;&gt;Deleted",AgentOSUploads!A:A,A29,AgentOSUploads!K:K,"&gt; ")</f>
        <v>0</v>
      </c>
      <c r="H29">
        <f>COUNTIF('Bank Statements'!$A:$A,A29)</f>
        <v>0</v>
      </c>
      <c r="I29">
        <f>COUNTIFS(AgentOSUploads!A:A,A29,AgentOSUploads!C:C,"&lt;&gt;Deleted")</f>
        <v>0</v>
      </c>
      <c r="K29" s="2">
        <f t="shared" si="5"/>
        <v>0</v>
      </c>
      <c r="L29" s="2">
        <f t="shared" si="5"/>
        <v>0</v>
      </c>
      <c r="O29" s="2">
        <f t="shared" si="1"/>
        <v>0</v>
      </c>
      <c r="P29">
        <f t="shared" si="2"/>
        <v>0</v>
      </c>
    </row>
    <row r="30" spans="1:16" x14ac:dyDescent="0.25">
      <c r="A30" s="1">
        <f t="shared" si="3"/>
        <v>45350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SUMIFS(AgentOSUploads!I:I,AgentOSUploads!C:C,"Deleted",AgentOSUploads!A:A,A30)</f>
        <v>0</v>
      </c>
      <c r="F30">
        <f>COUNTIFS(AgentOSUploads!A:A,A30,AgentOSUploads!K:K,"&gt; ")</f>
        <v>0</v>
      </c>
      <c r="G30" s="2">
        <f>SUMIFS(AgentOSUploads!I:I,AgentOSUploads!C:C,"&lt;&gt;Deleted",AgentOSUploads!A:A,A30,AgentOSUploads!K:K,"&gt; ")</f>
        <v>0</v>
      </c>
      <c r="H30">
        <f>COUNTIF('Bank Statements'!$A:$A,A30)</f>
        <v>0</v>
      </c>
      <c r="I30">
        <f>COUNTIFS(AgentOSUploads!A:A,A30,AgentOSUploads!C:C,"&lt;&gt;Deleted")</f>
        <v>0</v>
      </c>
      <c r="K30" s="2">
        <f t="shared" si="5"/>
        <v>0</v>
      </c>
      <c r="L30" s="2">
        <f t="shared" si="5"/>
        <v>0</v>
      </c>
      <c r="O30" s="2">
        <f t="shared" si="1"/>
        <v>0</v>
      </c>
      <c r="P30">
        <f t="shared" si="2"/>
        <v>0</v>
      </c>
    </row>
    <row r="31" spans="1:16" x14ac:dyDescent="0.25">
      <c r="A31" s="1"/>
      <c r="B31" s="2"/>
      <c r="C31" s="2"/>
      <c r="D31" s="2"/>
      <c r="E31" s="2"/>
      <c r="G31" s="2"/>
      <c r="K31" s="2"/>
      <c r="L31" s="2"/>
      <c r="O31" s="2"/>
    </row>
    <row r="32" spans="1:16" x14ac:dyDescent="0.25">
      <c r="A32" s="1"/>
      <c r="B32" s="2">
        <f t="shared" ref="B32:I32" si="6">SUM(B3:B31)</f>
        <v>0</v>
      </c>
      <c r="C32" s="2">
        <f t="shared" si="6"/>
        <v>0</v>
      </c>
      <c r="D32" s="2">
        <f t="shared" si="6"/>
        <v>0</v>
      </c>
      <c r="E32" s="2">
        <f t="shared" si="6"/>
        <v>0</v>
      </c>
      <c r="F32" s="2">
        <f t="shared" si="6"/>
        <v>0</v>
      </c>
      <c r="G32" s="2">
        <f t="shared" si="6"/>
        <v>0</v>
      </c>
      <c r="H32" s="2">
        <f t="shared" si="6"/>
        <v>0</v>
      </c>
      <c r="I32" s="2">
        <f t="shared" si="6"/>
        <v>0</v>
      </c>
      <c r="K32" s="2"/>
      <c r="L32" s="2"/>
      <c r="O32" s="2"/>
    </row>
    <row r="33" spans="1:15" x14ac:dyDescent="0.25">
      <c r="A33" s="1"/>
      <c r="B33" s="2"/>
      <c r="C33" s="2"/>
      <c r="D33" s="2"/>
      <c r="E33" s="2"/>
      <c r="K33" s="2"/>
      <c r="L33" s="2"/>
      <c r="O33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5"/>
  <sheetViews>
    <sheetView workbookViewId="0">
      <pane ySplit="2" topLeftCell="A3" activePane="bottomLeft" state="frozen"/>
      <selection pane="bottomLeft" activeCell="N3" sqref="N3:N33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1.85546875" bestFit="1" customWidth="1"/>
    <col min="4" max="4" width="10.85546875" bestFit="1" customWidth="1"/>
    <col min="5" max="5" width="14.85546875" bestFit="1" customWidth="1"/>
    <col min="6" max="6" width="14.28515625" bestFit="1" customWidth="1"/>
    <col min="7" max="7" width="14.7109375" bestFit="1" customWidth="1"/>
    <col min="8" max="8" width="13.28515625" customWidth="1"/>
    <col min="9" max="9" width="13.5703125" customWidth="1"/>
    <col min="11" max="11" width="12.5703125" bestFit="1" customWidth="1"/>
    <col min="12" max="12" width="16" bestFit="1" customWidth="1"/>
    <col min="14" max="14" width="11.28515625" bestFit="1" customWidth="1"/>
    <col min="15" max="15" width="12.7109375" bestFit="1" customWidth="1"/>
    <col min="16" max="16" width="18" customWidth="1"/>
  </cols>
  <sheetData>
    <row r="1" spans="1:16" x14ac:dyDescent="0.25">
      <c r="A1" t="s">
        <v>7</v>
      </c>
      <c r="C1">
        <f>February!K30</f>
        <v>0</v>
      </c>
    </row>
    <row r="2" spans="1:16" s="3" customFormat="1" ht="29.2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5</v>
      </c>
      <c r="F2" s="3" t="s">
        <v>3</v>
      </c>
      <c r="G2" s="3" t="s">
        <v>4</v>
      </c>
      <c r="H2" s="3" t="s">
        <v>6</v>
      </c>
      <c r="I2" s="3" t="s">
        <v>16</v>
      </c>
      <c r="K2" s="3" t="s">
        <v>8</v>
      </c>
      <c r="L2" s="3" t="s">
        <v>17</v>
      </c>
      <c r="N2" s="3" t="s">
        <v>9</v>
      </c>
      <c r="O2" s="3" t="s">
        <v>2</v>
      </c>
      <c r="P2" s="3" t="s">
        <v>20</v>
      </c>
    </row>
    <row r="3" spans="1:16" x14ac:dyDescent="0.25">
      <c r="A3" s="1">
        <f>February!A30+1</f>
        <v>45351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SUMIFS(AgentOSUploads!I:I,AgentOSUploads!C:C,"Deleted",AgentOSUploads!A:A,A3)</f>
        <v>0</v>
      </c>
      <c r="F3">
        <f>COUNTIFS(AgentOSUploads!A:A,#REF!,AgentOSUploads!I:I,"&gt; ")</f>
        <v>0</v>
      </c>
      <c r="G3" s="2">
        <f>SUMIFS(AgentOSUploads!I:I,AgentOSUploads!C:C,"&lt;&gt;Deleted",AgentOSUploads!A:A,A3,AgentOSUploads!K:K,"&gt; ")</f>
        <v>0</v>
      </c>
      <c r="H3">
        <f>COUNTIF('Bank Statements'!$A:$A,G3)</f>
        <v>0</v>
      </c>
      <c r="I3">
        <f>COUNTIFS(AgentOSUploads!A:A,A3,AgentOSUploads!C:C,"&lt;&gt;Deleted")</f>
        <v>0</v>
      </c>
      <c r="K3" s="2">
        <f>C1+B3</f>
        <v>0</v>
      </c>
      <c r="L3" s="2">
        <f>C1+C3</f>
        <v>0</v>
      </c>
      <c r="O3" s="2">
        <f>L3-N3</f>
        <v>0</v>
      </c>
      <c r="P3" s="2">
        <f>K3-N3</f>
        <v>0</v>
      </c>
    </row>
    <row r="4" spans="1:16" x14ac:dyDescent="0.25">
      <c r="A4" s="1">
        <f>A3+1</f>
        <v>45352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3" si="0">B4-C4</f>
        <v>0</v>
      </c>
      <c r="E4" s="2">
        <f>SUMIFS(AgentOSUploads!I:I,AgentOSUploads!C:C,"Deleted",AgentOSUploads!A:A,A4)</f>
        <v>0</v>
      </c>
      <c r="F4">
        <f>COUNTIFS(AgentOSUploads!A:A,#REF!,AgentOSUploads!I:I,"&gt; ")</f>
        <v>0</v>
      </c>
      <c r="G4" s="2">
        <f>SUMIFS(AgentOSUploads!I:I,AgentOSUploads!C:C,"&lt;&gt;Deleted",AgentOSUploads!A:A,A4,AgentOSUploads!K:K,"&gt; ")</f>
        <v>0</v>
      </c>
      <c r="H4">
        <f>COUNTIF('Bank Statements'!$A:$A,G4)</f>
        <v>0</v>
      </c>
      <c r="I4">
        <f>COUNTIFS(AgentOSUploads!A:A,A4,AgentOSUploads!C:C,"&lt;&gt;Deleted")</f>
        <v>0</v>
      </c>
      <c r="K4" s="2">
        <f>K3+B4</f>
        <v>0</v>
      </c>
      <c r="L4" s="2">
        <f>L3+C4</f>
        <v>0</v>
      </c>
      <c r="O4" s="2">
        <f t="shared" ref="O4:O33" si="1">L4-N4</f>
        <v>0</v>
      </c>
      <c r="P4" s="2">
        <f t="shared" ref="P4:P33" si="2">K4-N4</f>
        <v>0</v>
      </c>
    </row>
    <row r="5" spans="1:16" x14ac:dyDescent="0.25">
      <c r="A5" s="1">
        <f t="shared" ref="A5:A33" si="3">A4+1</f>
        <v>45353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SUMIFS(AgentOSUploads!I:I,AgentOSUploads!C:C,"Deleted",AgentOSUploads!A:A,A5)</f>
        <v>0</v>
      </c>
      <c r="F5">
        <f>COUNTIFS(AgentOSUploads!A:A,#REF!,AgentOSUploads!I:I,"&gt; ")</f>
        <v>0</v>
      </c>
      <c r="G5" s="2">
        <f>SUMIFS(AgentOSUploads!I:I,AgentOSUploads!C:C,"&lt;&gt;Deleted",AgentOSUploads!A:A,A5,AgentOSUploads!K:K,"&gt; ")</f>
        <v>0</v>
      </c>
      <c r="H5">
        <f>COUNTIF('Bank Statements'!$A:$A,G5)</f>
        <v>0</v>
      </c>
      <c r="I5">
        <f>COUNTIFS(AgentOSUploads!A:A,A5,AgentOSUploads!C:C,"&lt;&gt;Deleted")</f>
        <v>0</v>
      </c>
      <c r="K5" s="2">
        <f t="shared" ref="K5:K33" si="4">K4+B5</f>
        <v>0</v>
      </c>
      <c r="L5" s="2">
        <f t="shared" ref="L5:L33" si="5">L4+C5</f>
        <v>0</v>
      </c>
      <c r="O5" s="2">
        <f t="shared" si="1"/>
        <v>0</v>
      </c>
      <c r="P5" s="2">
        <f t="shared" si="2"/>
        <v>0</v>
      </c>
    </row>
    <row r="6" spans="1:16" x14ac:dyDescent="0.25">
      <c r="A6" s="1">
        <f t="shared" si="3"/>
        <v>45354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SUMIFS(AgentOSUploads!I:I,AgentOSUploads!C:C,"Deleted",AgentOSUploads!A:A,A6)</f>
        <v>0</v>
      </c>
      <c r="F6">
        <f>COUNTIFS(AgentOSUploads!A:A,#REF!,AgentOSUploads!I:I,"&gt; ")</f>
        <v>0</v>
      </c>
      <c r="G6" s="2">
        <f>SUMIFS(AgentOSUploads!I:I,AgentOSUploads!C:C,"&lt;&gt;Deleted",AgentOSUploads!A:A,A6,AgentOSUploads!K:K,"&gt; ")</f>
        <v>0</v>
      </c>
      <c r="H6">
        <f>COUNTIF('Bank Statements'!$A:$A,G6)</f>
        <v>0</v>
      </c>
      <c r="I6">
        <f>COUNTIFS(AgentOSUploads!A:A,A6,AgentOSUploads!C:C,"&lt;&gt;Deleted")</f>
        <v>0</v>
      </c>
      <c r="K6" s="2">
        <f t="shared" si="4"/>
        <v>0</v>
      </c>
      <c r="L6" s="2">
        <f t="shared" si="5"/>
        <v>0</v>
      </c>
      <c r="O6" s="2">
        <f t="shared" si="1"/>
        <v>0</v>
      </c>
      <c r="P6" s="2">
        <f t="shared" si="2"/>
        <v>0</v>
      </c>
    </row>
    <row r="7" spans="1:16" x14ac:dyDescent="0.25">
      <c r="A7" s="1">
        <f t="shared" si="3"/>
        <v>45355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SUMIFS(AgentOSUploads!I:I,AgentOSUploads!C:C,"Deleted",AgentOSUploads!A:A,A7)</f>
        <v>0</v>
      </c>
      <c r="F7">
        <f>COUNTIFS(AgentOSUploads!A:A,#REF!,AgentOSUploads!I:I,"&gt; ")</f>
        <v>0</v>
      </c>
      <c r="G7" s="2">
        <f>SUMIFS(AgentOSUploads!I:I,AgentOSUploads!C:C,"&lt;&gt;Deleted",AgentOSUploads!A:A,A7,AgentOSUploads!K:K,"&gt; ")</f>
        <v>0</v>
      </c>
      <c r="H7">
        <f>COUNTIF('Bank Statements'!$A:$A,G7)</f>
        <v>0</v>
      </c>
      <c r="I7">
        <f>COUNTIFS(AgentOSUploads!A:A,A7,AgentOSUploads!C:C,"&lt;&gt;Deleted")</f>
        <v>0</v>
      </c>
      <c r="K7" s="2">
        <f t="shared" si="4"/>
        <v>0</v>
      </c>
      <c r="L7" s="2">
        <f t="shared" si="5"/>
        <v>0</v>
      </c>
      <c r="O7" s="2">
        <f t="shared" si="1"/>
        <v>0</v>
      </c>
      <c r="P7" s="2">
        <f t="shared" si="2"/>
        <v>0</v>
      </c>
    </row>
    <row r="8" spans="1:16" x14ac:dyDescent="0.25">
      <c r="A8" s="1">
        <f t="shared" si="3"/>
        <v>45356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SUMIFS(AgentOSUploads!I:I,AgentOSUploads!C:C,"Deleted",AgentOSUploads!A:A,A8)</f>
        <v>0</v>
      </c>
      <c r="F8">
        <f>COUNTIFS(AgentOSUploads!A:A,#REF!,AgentOSUploads!I:I,"&gt; ")</f>
        <v>0</v>
      </c>
      <c r="G8" s="2">
        <f>SUMIFS(AgentOSUploads!I:I,AgentOSUploads!C:C,"&lt;&gt;Deleted",AgentOSUploads!A:A,A8,AgentOSUploads!K:K,"&gt; ")</f>
        <v>0</v>
      </c>
      <c r="H8">
        <f>COUNTIF('Bank Statements'!$A:$A,G8)</f>
        <v>0</v>
      </c>
      <c r="I8">
        <f>COUNTIFS(AgentOSUploads!A:A,A8,AgentOSUploads!C:C,"&lt;&gt;Deleted")</f>
        <v>0</v>
      </c>
      <c r="K8" s="2">
        <f t="shared" si="4"/>
        <v>0</v>
      </c>
      <c r="L8" s="2">
        <f t="shared" si="5"/>
        <v>0</v>
      </c>
      <c r="O8" s="2">
        <f>L8-N8</f>
        <v>0</v>
      </c>
      <c r="P8" s="2">
        <f t="shared" si="2"/>
        <v>0</v>
      </c>
    </row>
    <row r="9" spans="1:16" x14ac:dyDescent="0.25">
      <c r="A9" s="1">
        <f t="shared" si="3"/>
        <v>45357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SUMIFS(AgentOSUploads!I:I,AgentOSUploads!C:C,"Deleted",AgentOSUploads!A:A,A9)</f>
        <v>0</v>
      </c>
      <c r="F9">
        <f>COUNTIFS(AgentOSUploads!A:A,#REF!,AgentOSUploads!I:I,"&gt; ")</f>
        <v>0</v>
      </c>
      <c r="G9" s="2">
        <f>SUMIFS(AgentOSUploads!I:I,AgentOSUploads!C:C,"&lt;&gt;Deleted",AgentOSUploads!A:A,A9,AgentOSUploads!K:K,"&gt; ")</f>
        <v>0</v>
      </c>
      <c r="H9">
        <f>COUNTIF('Bank Statements'!$A:$A,G9)</f>
        <v>0</v>
      </c>
      <c r="I9">
        <f>COUNTIFS(AgentOSUploads!A:A,A9,AgentOSUploads!C:C,"&lt;&gt;Deleted")</f>
        <v>0</v>
      </c>
      <c r="K9" s="2">
        <f t="shared" si="4"/>
        <v>0</v>
      </c>
      <c r="L9" s="2">
        <f t="shared" si="5"/>
        <v>0</v>
      </c>
      <c r="O9" s="2">
        <f>L9-N9</f>
        <v>0</v>
      </c>
      <c r="P9" s="2">
        <f t="shared" si="2"/>
        <v>0</v>
      </c>
    </row>
    <row r="10" spans="1:16" x14ac:dyDescent="0.25">
      <c r="A10" s="1">
        <f t="shared" si="3"/>
        <v>45358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SUMIFS(AgentOSUploads!I:I,AgentOSUploads!C:C,"Deleted",AgentOSUploads!A:A,A10)</f>
        <v>0</v>
      </c>
      <c r="F10">
        <f>COUNTIFS(AgentOSUploads!A:A,#REF!,AgentOSUploads!I:I,"&gt; ")</f>
        <v>0</v>
      </c>
      <c r="G10" s="2">
        <f>SUMIFS(AgentOSUploads!I:I,AgentOSUploads!C:C,"&lt;&gt;Deleted",AgentOSUploads!A:A,A10,AgentOSUploads!K:K,"&gt; ")</f>
        <v>0</v>
      </c>
      <c r="H10">
        <f>COUNTIF('Bank Statements'!$A:$A,G10)</f>
        <v>0</v>
      </c>
      <c r="I10">
        <f>COUNTIFS(AgentOSUploads!A:A,A10,AgentOSUploads!C:C,"&lt;&gt;Deleted")</f>
        <v>0</v>
      </c>
      <c r="K10" s="2">
        <f t="shared" si="4"/>
        <v>0</v>
      </c>
      <c r="L10" s="2">
        <f t="shared" si="5"/>
        <v>0</v>
      </c>
      <c r="O10" s="2">
        <f t="shared" si="1"/>
        <v>0</v>
      </c>
      <c r="P10" s="2">
        <f t="shared" si="2"/>
        <v>0</v>
      </c>
    </row>
    <row r="11" spans="1:16" x14ac:dyDescent="0.25">
      <c r="A11" s="1">
        <f t="shared" si="3"/>
        <v>45359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SUMIFS(AgentOSUploads!I:I,AgentOSUploads!C:C,"Deleted",AgentOSUploads!A:A,A11)</f>
        <v>0</v>
      </c>
      <c r="F11">
        <f>COUNTIFS(AgentOSUploads!A:A,#REF!,AgentOSUploads!I:I,"&gt; ")</f>
        <v>0</v>
      </c>
      <c r="G11" s="2">
        <f>SUMIFS(AgentOSUploads!I:I,AgentOSUploads!C:C,"&lt;&gt;Deleted",AgentOSUploads!A:A,A11,AgentOSUploads!K:K,"&gt; ")</f>
        <v>0</v>
      </c>
      <c r="H11">
        <f>COUNTIF('Bank Statements'!$A:$A,G11)</f>
        <v>0</v>
      </c>
      <c r="I11">
        <f>COUNTIFS(AgentOSUploads!A:A,A11,AgentOSUploads!C:C,"&lt;&gt;Deleted")</f>
        <v>0</v>
      </c>
      <c r="K11" s="2">
        <f t="shared" si="4"/>
        <v>0</v>
      </c>
      <c r="L11" s="2">
        <f t="shared" si="5"/>
        <v>0</v>
      </c>
      <c r="O11" s="2">
        <f t="shared" si="1"/>
        <v>0</v>
      </c>
      <c r="P11" s="2">
        <f t="shared" si="2"/>
        <v>0</v>
      </c>
    </row>
    <row r="12" spans="1:16" x14ac:dyDescent="0.25">
      <c r="A12" s="1">
        <f t="shared" si="3"/>
        <v>45360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SUMIFS(AgentOSUploads!I:I,AgentOSUploads!C:C,"Deleted",AgentOSUploads!A:A,A12)</f>
        <v>0</v>
      </c>
      <c r="F12">
        <f>COUNTIFS(AgentOSUploads!A:A,#REF!,AgentOSUploads!I:I,"&gt; ")</f>
        <v>0</v>
      </c>
      <c r="G12" s="2">
        <f>SUMIFS(AgentOSUploads!I:I,AgentOSUploads!C:C,"&lt;&gt;Deleted",AgentOSUploads!A:A,A12,AgentOSUploads!K:K,"&gt; ")</f>
        <v>0</v>
      </c>
      <c r="H12">
        <f>COUNTIF('Bank Statements'!$A:$A,G12)</f>
        <v>0</v>
      </c>
      <c r="I12">
        <f>COUNTIFS(AgentOSUploads!A:A,A12,AgentOSUploads!C:C,"&lt;&gt;Deleted")</f>
        <v>0</v>
      </c>
      <c r="K12" s="2">
        <f t="shared" si="4"/>
        <v>0</v>
      </c>
      <c r="L12" s="2">
        <f t="shared" si="5"/>
        <v>0</v>
      </c>
      <c r="O12" s="2">
        <f t="shared" si="1"/>
        <v>0</v>
      </c>
      <c r="P12" s="2">
        <f t="shared" si="2"/>
        <v>0</v>
      </c>
    </row>
    <row r="13" spans="1:16" x14ac:dyDescent="0.25">
      <c r="A13" s="1">
        <f t="shared" si="3"/>
        <v>45361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SUMIFS(AgentOSUploads!I:I,AgentOSUploads!C:C,"Deleted",AgentOSUploads!A:A,A13)</f>
        <v>0</v>
      </c>
      <c r="F13">
        <f>COUNTIFS(AgentOSUploads!A:A,#REF!,AgentOSUploads!I:I,"&gt; ")</f>
        <v>0</v>
      </c>
      <c r="G13" s="2">
        <f>SUMIFS(AgentOSUploads!I:I,AgentOSUploads!C:C,"&lt;&gt;Deleted",AgentOSUploads!A:A,A13,AgentOSUploads!K:K,"&gt; ")</f>
        <v>0</v>
      </c>
      <c r="H13">
        <f>COUNTIF('Bank Statements'!$A:$A,G13)</f>
        <v>0</v>
      </c>
      <c r="I13">
        <f>COUNTIFS(AgentOSUploads!A:A,A13,AgentOSUploads!C:C,"&lt;&gt;Deleted")</f>
        <v>0</v>
      </c>
      <c r="K13" s="2">
        <f t="shared" si="4"/>
        <v>0</v>
      </c>
      <c r="L13" s="2">
        <f t="shared" si="5"/>
        <v>0</v>
      </c>
      <c r="O13" s="2">
        <f t="shared" si="1"/>
        <v>0</v>
      </c>
      <c r="P13" s="2">
        <f t="shared" si="2"/>
        <v>0</v>
      </c>
    </row>
    <row r="14" spans="1:16" x14ac:dyDescent="0.25">
      <c r="A14" s="1">
        <f t="shared" si="3"/>
        <v>45362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SUMIFS(AgentOSUploads!I:I,AgentOSUploads!C:C,"Deleted",AgentOSUploads!A:A,A14)</f>
        <v>0</v>
      </c>
      <c r="F14">
        <f>COUNTIFS(AgentOSUploads!A:A,#REF!,AgentOSUploads!I:I,"&gt; ")</f>
        <v>0</v>
      </c>
      <c r="G14" s="2">
        <f>SUMIFS(AgentOSUploads!I:I,AgentOSUploads!C:C,"&lt;&gt;Deleted",AgentOSUploads!A:A,A14,AgentOSUploads!K:K,"&gt; ")</f>
        <v>0</v>
      </c>
      <c r="H14">
        <f>COUNTIF('Bank Statements'!$A:$A,G14)</f>
        <v>0</v>
      </c>
      <c r="I14">
        <f>COUNTIFS(AgentOSUploads!A:A,A14,AgentOSUploads!C:C,"&lt;&gt;Deleted")</f>
        <v>0</v>
      </c>
      <c r="K14" s="2">
        <f t="shared" si="4"/>
        <v>0</v>
      </c>
      <c r="L14" s="2">
        <f t="shared" si="5"/>
        <v>0</v>
      </c>
      <c r="O14" s="2">
        <f t="shared" si="1"/>
        <v>0</v>
      </c>
      <c r="P14" s="2">
        <f t="shared" si="2"/>
        <v>0</v>
      </c>
    </row>
    <row r="15" spans="1:16" x14ac:dyDescent="0.25">
      <c r="A15" s="1">
        <f t="shared" si="3"/>
        <v>45363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SUMIFS(AgentOSUploads!I:I,AgentOSUploads!C:C,"Deleted",AgentOSUploads!A:A,A15)</f>
        <v>0</v>
      </c>
      <c r="F15">
        <f>COUNTIFS(AgentOSUploads!A:A,#REF!,AgentOSUploads!I:I,"&gt; ")</f>
        <v>0</v>
      </c>
      <c r="G15" s="2">
        <f>SUMIFS(AgentOSUploads!I:I,AgentOSUploads!C:C,"&lt;&gt;Deleted",AgentOSUploads!A:A,A15,AgentOSUploads!K:K,"&gt; ")</f>
        <v>0</v>
      </c>
      <c r="H15">
        <f>COUNTIF('Bank Statements'!$A:$A,G15)</f>
        <v>0</v>
      </c>
      <c r="I15">
        <f>COUNTIFS(AgentOSUploads!A:A,A15,AgentOSUploads!C:C,"&lt;&gt;Deleted")</f>
        <v>0</v>
      </c>
      <c r="K15" s="2">
        <f t="shared" si="4"/>
        <v>0</v>
      </c>
      <c r="L15" s="2">
        <f t="shared" si="5"/>
        <v>0</v>
      </c>
      <c r="O15" s="2">
        <f t="shared" si="1"/>
        <v>0</v>
      </c>
      <c r="P15" s="2">
        <f t="shared" si="2"/>
        <v>0</v>
      </c>
    </row>
    <row r="16" spans="1:16" x14ac:dyDescent="0.25">
      <c r="A16" s="1">
        <f t="shared" si="3"/>
        <v>45364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SUMIFS(AgentOSUploads!I:I,AgentOSUploads!C:C,"Deleted",AgentOSUploads!A:A,A16)</f>
        <v>0</v>
      </c>
      <c r="F16">
        <f>COUNTIFS(AgentOSUploads!A:A,#REF!,AgentOSUploads!I:I,"&gt; ")</f>
        <v>0</v>
      </c>
      <c r="G16" s="2">
        <f>SUMIFS(AgentOSUploads!I:I,AgentOSUploads!C:C,"&lt;&gt;Deleted",AgentOSUploads!A:A,A16,AgentOSUploads!K:K,"&gt; ")</f>
        <v>0</v>
      </c>
      <c r="H16">
        <f>COUNTIF('Bank Statements'!$A:$A,G16)</f>
        <v>0</v>
      </c>
      <c r="I16">
        <f>COUNTIFS(AgentOSUploads!A:A,A16,AgentOSUploads!C:C,"&lt;&gt;Deleted")</f>
        <v>0</v>
      </c>
      <c r="K16" s="2">
        <f t="shared" si="4"/>
        <v>0</v>
      </c>
      <c r="L16" s="2">
        <f t="shared" si="5"/>
        <v>0</v>
      </c>
      <c r="O16" s="2">
        <f t="shared" si="1"/>
        <v>0</v>
      </c>
      <c r="P16" s="2">
        <f t="shared" si="2"/>
        <v>0</v>
      </c>
    </row>
    <row r="17" spans="1:16" x14ac:dyDescent="0.25">
      <c r="A17" s="1">
        <f t="shared" si="3"/>
        <v>45365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SUMIFS(AgentOSUploads!I:I,AgentOSUploads!C:C,"Deleted",AgentOSUploads!A:A,A17)</f>
        <v>0</v>
      </c>
      <c r="F17">
        <f>COUNTIFS(AgentOSUploads!A:A,#REF!,AgentOSUploads!I:I,"&gt; ")</f>
        <v>0</v>
      </c>
      <c r="G17" s="2">
        <f>SUMIFS(AgentOSUploads!I:I,AgentOSUploads!C:C,"&lt;&gt;Deleted",AgentOSUploads!A:A,A17,AgentOSUploads!K:K,"&gt; ")</f>
        <v>0</v>
      </c>
      <c r="H17">
        <f>COUNTIF('Bank Statements'!$A:$A,G17)</f>
        <v>0</v>
      </c>
      <c r="I17">
        <f>COUNTIFS(AgentOSUploads!A:A,A17,AgentOSUploads!C:C,"&lt;&gt;Deleted")</f>
        <v>0</v>
      </c>
      <c r="K17" s="2">
        <f t="shared" si="4"/>
        <v>0</v>
      </c>
      <c r="L17" s="2">
        <f t="shared" si="5"/>
        <v>0</v>
      </c>
      <c r="O17" s="2">
        <f t="shared" si="1"/>
        <v>0</v>
      </c>
      <c r="P17" s="2">
        <f t="shared" si="2"/>
        <v>0</v>
      </c>
    </row>
    <row r="18" spans="1:16" x14ac:dyDescent="0.25">
      <c r="A18" s="1">
        <f t="shared" si="3"/>
        <v>45366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SUMIFS(AgentOSUploads!I:I,AgentOSUploads!C:C,"Deleted",AgentOSUploads!A:A,A18)</f>
        <v>0</v>
      </c>
      <c r="F18">
        <f>COUNTIFS(AgentOSUploads!A:A,#REF!,AgentOSUploads!I:I,"&gt; ")</f>
        <v>0</v>
      </c>
      <c r="G18" s="2">
        <f>SUMIFS(AgentOSUploads!I:I,AgentOSUploads!C:C,"&lt;&gt;Deleted",AgentOSUploads!A:A,A18,AgentOSUploads!K:K,"&gt; ")</f>
        <v>0</v>
      </c>
      <c r="H18">
        <f>COUNTIF('Bank Statements'!$A:$A,G18)</f>
        <v>0</v>
      </c>
      <c r="I18">
        <f>COUNTIFS(AgentOSUploads!A:A,A18,AgentOSUploads!C:C,"&lt;&gt;Deleted")</f>
        <v>0</v>
      </c>
      <c r="K18" s="2">
        <f t="shared" si="4"/>
        <v>0</v>
      </c>
      <c r="L18" s="2">
        <f t="shared" si="5"/>
        <v>0</v>
      </c>
      <c r="O18" s="2">
        <f t="shared" si="1"/>
        <v>0</v>
      </c>
      <c r="P18" s="2">
        <f t="shared" si="2"/>
        <v>0</v>
      </c>
    </row>
    <row r="19" spans="1:16" x14ac:dyDescent="0.25">
      <c r="A19" s="1">
        <f t="shared" si="3"/>
        <v>45367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SUMIFS(AgentOSUploads!I:I,AgentOSUploads!C:C,"Deleted",AgentOSUploads!A:A,A19)</f>
        <v>0</v>
      </c>
      <c r="F19">
        <f>COUNTIFS(AgentOSUploads!A:A,#REF!,AgentOSUploads!I:I,"&gt; ")</f>
        <v>0</v>
      </c>
      <c r="G19" s="2">
        <f>SUMIFS(AgentOSUploads!I:I,AgentOSUploads!C:C,"&lt;&gt;Deleted",AgentOSUploads!A:A,A19,AgentOSUploads!K:K,"&gt; ")</f>
        <v>0</v>
      </c>
      <c r="H19">
        <f>COUNTIF('Bank Statements'!$A:$A,G19)</f>
        <v>0</v>
      </c>
      <c r="I19">
        <f>COUNTIFS(AgentOSUploads!A:A,A19,AgentOSUploads!C:C,"&lt;&gt;Deleted")</f>
        <v>0</v>
      </c>
      <c r="K19" s="2">
        <f t="shared" si="4"/>
        <v>0</v>
      </c>
      <c r="L19" s="2">
        <f t="shared" si="5"/>
        <v>0</v>
      </c>
      <c r="O19" s="2">
        <f t="shared" si="1"/>
        <v>0</v>
      </c>
      <c r="P19" s="2">
        <f t="shared" si="2"/>
        <v>0</v>
      </c>
    </row>
    <row r="20" spans="1:16" x14ac:dyDescent="0.25">
      <c r="A20" s="1">
        <f t="shared" si="3"/>
        <v>45368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SUMIFS(AgentOSUploads!I:I,AgentOSUploads!C:C,"Deleted",AgentOSUploads!A:A,A20)</f>
        <v>0</v>
      </c>
      <c r="F20">
        <f>COUNTIFS(AgentOSUploads!A:A,#REF!,AgentOSUploads!I:I,"&gt; ")</f>
        <v>0</v>
      </c>
      <c r="G20" s="2">
        <f>SUMIFS(AgentOSUploads!I:I,AgentOSUploads!C:C,"&lt;&gt;Deleted",AgentOSUploads!A:A,A20,AgentOSUploads!K:K,"&gt; ")</f>
        <v>0</v>
      </c>
      <c r="H20">
        <f>COUNTIF('Bank Statements'!$A:$A,G20)</f>
        <v>0</v>
      </c>
      <c r="I20">
        <f>COUNTIFS(AgentOSUploads!A:A,A20,AgentOSUploads!C:C,"&lt;&gt;Deleted")</f>
        <v>0</v>
      </c>
      <c r="K20" s="2">
        <f t="shared" si="4"/>
        <v>0</v>
      </c>
      <c r="L20" s="2">
        <f t="shared" si="5"/>
        <v>0</v>
      </c>
      <c r="O20" s="2">
        <f t="shared" si="1"/>
        <v>0</v>
      </c>
      <c r="P20" s="2">
        <f t="shared" si="2"/>
        <v>0</v>
      </c>
    </row>
    <row r="21" spans="1:16" x14ac:dyDescent="0.25">
      <c r="A21" s="1">
        <f t="shared" si="3"/>
        <v>45369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SUMIFS(AgentOSUploads!I:I,AgentOSUploads!C:C,"Deleted",AgentOSUploads!A:A,A21)</f>
        <v>0</v>
      </c>
      <c r="F21">
        <f>COUNTIFS(AgentOSUploads!A:A,#REF!,AgentOSUploads!I:I,"&gt; ")</f>
        <v>0</v>
      </c>
      <c r="G21" s="2">
        <f>SUMIFS(AgentOSUploads!I:I,AgentOSUploads!C:C,"&lt;&gt;Deleted",AgentOSUploads!A:A,A21,AgentOSUploads!K:K,"&gt; ")</f>
        <v>0</v>
      </c>
      <c r="H21">
        <f>COUNTIF('Bank Statements'!$A:$A,G21)</f>
        <v>0</v>
      </c>
      <c r="I21">
        <f>COUNTIFS(AgentOSUploads!A:A,A21,AgentOSUploads!C:C,"&lt;&gt;Deleted")</f>
        <v>0</v>
      </c>
      <c r="K21" s="2">
        <f t="shared" si="4"/>
        <v>0</v>
      </c>
      <c r="L21" s="2">
        <f t="shared" si="5"/>
        <v>0</v>
      </c>
      <c r="O21" s="2">
        <f t="shared" si="1"/>
        <v>0</v>
      </c>
      <c r="P21" s="2">
        <f t="shared" si="2"/>
        <v>0</v>
      </c>
    </row>
    <row r="22" spans="1:16" x14ac:dyDescent="0.25">
      <c r="A22" s="1">
        <f t="shared" si="3"/>
        <v>45370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SUMIFS(AgentOSUploads!I:I,AgentOSUploads!C:C,"Deleted",AgentOSUploads!A:A,A22)</f>
        <v>0</v>
      </c>
      <c r="F22">
        <f>COUNTIFS(AgentOSUploads!A:A,#REF!,AgentOSUploads!I:I,"&gt; ")</f>
        <v>0</v>
      </c>
      <c r="G22" s="2">
        <f>SUMIFS(AgentOSUploads!I:I,AgentOSUploads!C:C,"&lt;&gt;Deleted",AgentOSUploads!A:A,A22,AgentOSUploads!K:K,"&gt; ")</f>
        <v>0</v>
      </c>
      <c r="H22">
        <f>COUNTIF('Bank Statements'!$A:$A,G22)</f>
        <v>0</v>
      </c>
      <c r="I22">
        <f>COUNTIFS(AgentOSUploads!A:A,A22,AgentOSUploads!C:C,"&lt;&gt;Deleted")</f>
        <v>0</v>
      </c>
      <c r="K22" s="2">
        <f t="shared" si="4"/>
        <v>0</v>
      </c>
      <c r="L22" s="2">
        <f t="shared" si="5"/>
        <v>0</v>
      </c>
      <c r="O22" s="2">
        <f t="shared" si="1"/>
        <v>0</v>
      </c>
      <c r="P22" s="2">
        <f t="shared" si="2"/>
        <v>0</v>
      </c>
    </row>
    <row r="23" spans="1:16" x14ac:dyDescent="0.25">
      <c r="A23" s="1">
        <f t="shared" si="3"/>
        <v>45371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SUMIFS(AgentOSUploads!I:I,AgentOSUploads!C:C,"Deleted",AgentOSUploads!A:A,A23)</f>
        <v>0</v>
      </c>
      <c r="F23">
        <f>COUNTIFS(AgentOSUploads!A:A,#REF!,AgentOSUploads!I:I,"&gt; ")</f>
        <v>0</v>
      </c>
      <c r="G23" s="2">
        <f>SUMIFS(AgentOSUploads!I:I,AgentOSUploads!C:C,"&lt;&gt;Deleted",AgentOSUploads!A:A,A23,AgentOSUploads!K:K,"&gt; ")</f>
        <v>0</v>
      </c>
      <c r="H23">
        <f>COUNTIF('Bank Statements'!$A:$A,G23)</f>
        <v>0</v>
      </c>
      <c r="I23">
        <f>COUNTIFS(AgentOSUploads!A:A,A23,AgentOSUploads!C:C,"&lt;&gt;Deleted")</f>
        <v>0</v>
      </c>
      <c r="K23" s="2">
        <f t="shared" si="4"/>
        <v>0</v>
      </c>
      <c r="L23" s="2">
        <f t="shared" si="5"/>
        <v>0</v>
      </c>
      <c r="O23" s="2">
        <f t="shared" si="1"/>
        <v>0</v>
      </c>
      <c r="P23" s="2">
        <f t="shared" si="2"/>
        <v>0</v>
      </c>
    </row>
    <row r="24" spans="1:16" x14ac:dyDescent="0.25">
      <c r="A24" s="1">
        <f t="shared" si="3"/>
        <v>45372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SUMIFS(AgentOSUploads!I:I,AgentOSUploads!C:C,"Deleted",AgentOSUploads!A:A,A24)</f>
        <v>0</v>
      </c>
      <c r="F24">
        <f>COUNTIFS(AgentOSUploads!A:A,#REF!,AgentOSUploads!I:I,"&gt; ")</f>
        <v>0</v>
      </c>
      <c r="G24" s="2">
        <f>SUMIFS(AgentOSUploads!I:I,AgentOSUploads!C:C,"&lt;&gt;Deleted",AgentOSUploads!A:A,A24,AgentOSUploads!K:K,"&gt; ")</f>
        <v>0</v>
      </c>
      <c r="H24">
        <f>COUNTIF('Bank Statements'!$A:$A,G24)</f>
        <v>0</v>
      </c>
      <c r="I24">
        <f>COUNTIFS(AgentOSUploads!A:A,A24,AgentOSUploads!C:C,"&lt;&gt;Deleted")</f>
        <v>0</v>
      </c>
      <c r="K24" s="2">
        <f t="shared" si="4"/>
        <v>0</v>
      </c>
      <c r="L24" s="2">
        <f t="shared" si="5"/>
        <v>0</v>
      </c>
      <c r="O24" s="2">
        <f t="shared" si="1"/>
        <v>0</v>
      </c>
      <c r="P24" s="2">
        <f t="shared" si="2"/>
        <v>0</v>
      </c>
    </row>
    <row r="25" spans="1:16" x14ac:dyDescent="0.25">
      <c r="A25" s="1">
        <f t="shared" si="3"/>
        <v>45373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SUMIFS(AgentOSUploads!I:I,AgentOSUploads!C:C,"Deleted",AgentOSUploads!A:A,A25)</f>
        <v>0</v>
      </c>
      <c r="F25">
        <f>COUNTIFS(AgentOSUploads!A:A,#REF!,AgentOSUploads!I:I,"&gt; ")</f>
        <v>0</v>
      </c>
      <c r="G25" s="2">
        <f>SUMIFS(AgentOSUploads!I:I,AgentOSUploads!C:C,"&lt;&gt;Deleted",AgentOSUploads!A:A,A25,AgentOSUploads!K:K,"&gt; ")</f>
        <v>0</v>
      </c>
      <c r="H25">
        <f>COUNTIF('Bank Statements'!$A:$A,G25)</f>
        <v>0</v>
      </c>
      <c r="I25">
        <f>COUNTIFS(AgentOSUploads!A:A,A25,AgentOSUploads!C:C,"&lt;&gt;Deleted")</f>
        <v>0</v>
      </c>
      <c r="K25" s="2">
        <f t="shared" si="4"/>
        <v>0</v>
      </c>
      <c r="L25" s="2">
        <f t="shared" si="5"/>
        <v>0</v>
      </c>
      <c r="O25" s="2">
        <f t="shared" si="1"/>
        <v>0</v>
      </c>
      <c r="P25" s="2">
        <f t="shared" si="2"/>
        <v>0</v>
      </c>
    </row>
    <row r="26" spans="1:16" x14ac:dyDescent="0.25">
      <c r="A26" s="1">
        <f t="shared" si="3"/>
        <v>45374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SUMIFS(AgentOSUploads!I:I,AgentOSUploads!C:C,"Deleted",AgentOSUploads!A:A,A26)</f>
        <v>0</v>
      </c>
      <c r="F26">
        <f>COUNTIFS(AgentOSUploads!A:A,#REF!,AgentOSUploads!I:I,"&gt; ")</f>
        <v>0</v>
      </c>
      <c r="G26" s="2">
        <f>SUMIFS(AgentOSUploads!I:I,AgentOSUploads!C:C,"&lt;&gt;Deleted",AgentOSUploads!A:A,A26,AgentOSUploads!K:K,"&gt; ")</f>
        <v>0</v>
      </c>
      <c r="H26">
        <f>COUNTIF('Bank Statements'!$A:$A,G26)</f>
        <v>0</v>
      </c>
      <c r="I26">
        <f>COUNTIFS(AgentOSUploads!A:A,A26,AgentOSUploads!C:C,"&lt;&gt;Deleted")</f>
        <v>0</v>
      </c>
      <c r="K26" s="2">
        <f t="shared" si="4"/>
        <v>0</v>
      </c>
      <c r="L26" s="2">
        <f t="shared" si="5"/>
        <v>0</v>
      </c>
      <c r="O26" s="2">
        <f t="shared" si="1"/>
        <v>0</v>
      </c>
      <c r="P26" s="2">
        <f t="shared" si="2"/>
        <v>0</v>
      </c>
    </row>
    <row r="27" spans="1:16" x14ac:dyDescent="0.25">
      <c r="A27" s="1">
        <f t="shared" si="3"/>
        <v>45375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SUMIFS(AgentOSUploads!I:I,AgentOSUploads!C:C,"Deleted",AgentOSUploads!A:A,A27)</f>
        <v>0</v>
      </c>
      <c r="F27">
        <f>COUNTIFS(AgentOSUploads!A:A,#REF!,AgentOSUploads!I:I,"&gt; ")</f>
        <v>0</v>
      </c>
      <c r="G27" s="2">
        <f>SUMIFS(AgentOSUploads!I:I,AgentOSUploads!C:C,"&lt;&gt;Deleted",AgentOSUploads!A:A,A27,AgentOSUploads!K:K,"&gt; ")</f>
        <v>0</v>
      </c>
      <c r="H27">
        <f>COUNTIF('Bank Statements'!$A:$A,G27)</f>
        <v>0</v>
      </c>
      <c r="I27">
        <f>COUNTIFS(AgentOSUploads!A:A,A27,AgentOSUploads!C:C,"&lt;&gt;Deleted")</f>
        <v>0</v>
      </c>
      <c r="K27" s="2">
        <f t="shared" si="4"/>
        <v>0</v>
      </c>
      <c r="L27" s="2">
        <f t="shared" si="5"/>
        <v>0</v>
      </c>
      <c r="O27" s="2">
        <f t="shared" si="1"/>
        <v>0</v>
      </c>
      <c r="P27" s="2">
        <f t="shared" si="2"/>
        <v>0</v>
      </c>
    </row>
    <row r="28" spans="1:16" x14ac:dyDescent="0.25">
      <c r="A28" s="1">
        <f t="shared" si="3"/>
        <v>45376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SUMIFS(AgentOSUploads!I:I,AgentOSUploads!C:C,"Deleted",AgentOSUploads!A:A,A28)</f>
        <v>0</v>
      </c>
      <c r="F28">
        <f>COUNTIFS(AgentOSUploads!A:A,#REF!,AgentOSUploads!I:I,"&gt; ")</f>
        <v>0</v>
      </c>
      <c r="G28" s="2">
        <f>SUMIFS(AgentOSUploads!I:I,AgentOSUploads!C:C,"&lt;&gt;Deleted",AgentOSUploads!A:A,A28,AgentOSUploads!K:K,"&gt; ")</f>
        <v>0</v>
      </c>
      <c r="H28">
        <f>COUNTIF('Bank Statements'!$A:$A,G28)</f>
        <v>0</v>
      </c>
      <c r="I28">
        <f>COUNTIFS(AgentOSUploads!A:A,A28,AgentOSUploads!C:C,"&lt;&gt;Deleted")</f>
        <v>0</v>
      </c>
      <c r="K28" s="2">
        <f t="shared" si="4"/>
        <v>0</v>
      </c>
      <c r="L28" s="2">
        <f t="shared" si="5"/>
        <v>0</v>
      </c>
      <c r="O28" s="2">
        <f t="shared" si="1"/>
        <v>0</v>
      </c>
      <c r="P28" s="2">
        <f t="shared" si="2"/>
        <v>0</v>
      </c>
    </row>
    <row r="29" spans="1:16" x14ac:dyDescent="0.25">
      <c r="A29" s="1">
        <f t="shared" si="3"/>
        <v>45377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SUMIFS(AgentOSUploads!I:I,AgentOSUploads!C:C,"Deleted",AgentOSUploads!A:A,A29)</f>
        <v>0</v>
      </c>
      <c r="F29">
        <f>COUNTIFS(AgentOSUploads!A:A,#REF!,AgentOSUploads!I:I,"&gt; ")</f>
        <v>0</v>
      </c>
      <c r="G29" s="2">
        <f>SUMIFS(AgentOSUploads!I:I,AgentOSUploads!C:C,"&lt;&gt;Deleted",AgentOSUploads!A:A,A29,AgentOSUploads!K:K,"&gt; ")</f>
        <v>0</v>
      </c>
      <c r="H29">
        <f>COUNTIF('Bank Statements'!$A:$A,G29)</f>
        <v>0</v>
      </c>
      <c r="I29">
        <f>COUNTIFS(AgentOSUploads!A:A,A29,AgentOSUploads!C:C,"&lt;&gt;Deleted")</f>
        <v>0</v>
      </c>
      <c r="K29" s="2">
        <f t="shared" si="4"/>
        <v>0</v>
      </c>
      <c r="L29" s="2">
        <f t="shared" si="5"/>
        <v>0</v>
      </c>
      <c r="O29" s="2">
        <f t="shared" si="1"/>
        <v>0</v>
      </c>
      <c r="P29" s="2">
        <f t="shared" si="2"/>
        <v>0</v>
      </c>
    </row>
    <row r="30" spans="1:16" x14ac:dyDescent="0.25">
      <c r="A30" s="1">
        <f t="shared" si="3"/>
        <v>45378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SUMIFS(AgentOSUploads!I:I,AgentOSUploads!C:C,"Deleted",AgentOSUploads!A:A,A30)</f>
        <v>0</v>
      </c>
      <c r="F30">
        <f>COUNTIFS(AgentOSUploads!A:A,#REF!,AgentOSUploads!I:I,"&gt; ")</f>
        <v>0</v>
      </c>
      <c r="G30" s="2">
        <f>SUMIFS(AgentOSUploads!I:I,AgentOSUploads!C:C,"&lt;&gt;Deleted",AgentOSUploads!A:A,A30,AgentOSUploads!K:K,"&gt; ")</f>
        <v>0</v>
      </c>
      <c r="H30">
        <f>COUNTIF('Bank Statements'!$A:$A,G30)</f>
        <v>0</v>
      </c>
      <c r="I30">
        <f>COUNTIFS(AgentOSUploads!A:A,A30,AgentOSUploads!C:C,"&lt;&gt;Deleted")</f>
        <v>0</v>
      </c>
      <c r="K30" s="2">
        <f t="shared" si="4"/>
        <v>0</v>
      </c>
      <c r="L30" s="2">
        <f t="shared" si="5"/>
        <v>0</v>
      </c>
      <c r="O30" s="2">
        <f t="shared" si="1"/>
        <v>0</v>
      </c>
      <c r="P30" s="2">
        <f t="shared" si="2"/>
        <v>0</v>
      </c>
    </row>
    <row r="31" spans="1:16" x14ac:dyDescent="0.25">
      <c r="A31" s="1">
        <f t="shared" si="3"/>
        <v>45379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SUMIFS(AgentOSUploads!I:I,AgentOSUploads!C:C,"Deleted",AgentOSUploads!A:A,A31)</f>
        <v>0</v>
      </c>
      <c r="F31">
        <f>COUNTIFS(AgentOSUploads!A:A,#REF!,AgentOSUploads!I:I,"&gt; ")</f>
        <v>0</v>
      </c>
      <c r="G31" s="2">
        <f>SUMIFS(AgentOSUploads!I:I,AgentOSUploads!C:C,"&lt;&gt;Deleted",AgentOSUploads!A:A,A31,AgentOSUploads!K:K,"&gt; ")</f>
        <v>0</v>
      </c>
      <c r="H31">
        <f>COUNTIF('Bank Statements'!$A:$A,G31)</f>
        <v>0</v>
      </c>
      <c r="I31">
        <f>COUNTIFS(AgentOSUploads!A:A,A31,AgentOSUploads!C:C,"&lt;&gt;Deleted")</f>
        <v>0</v>
      </c>
      <c r="K31" s="2">
        <f t="shared" si="4"/>
        <v>0</v>
      </c>
      <c r="L31" s="2">
        <f t="shared" si="5"/>
        <v>0</v>
      </c>
      <c r="O31" s="2">
        <f t="shared" si="1"/>
        <v>0</v>
      </c>
      <c r="P31" s="2">
        <f t="shared" si="2"/>
        <v>0</v>
      </c>
    </row>
    <row r="32" spans="1:16" x14ac:dyDescent="0.25">
      <c r="A32" s="1">
        <f t="shared" si="3"/>
        <v>45380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SUMIFS(AgentOSUploads!I:I,AgentOSUploads!C:C,"Deleted",AgentOSUploads!A:A,A32)</f>
        <v>0</v>
      </c>
      <c r="F32">
        <f>COUNTIFS(AgentOSUploads!A:A,#REF!,AgentOSUploads!I:I,"&gt; ")</f>
        <v>0</v>
      </c>
      <c r="G32" s="2">
        <f>SUMIFS(AgentOSUploads!I:I,AgentOSUploads!C:C,"&lt;&gt;Deleted",AgentOSUploads!A:A,A32,AgentOSUploads!K:K,"&gt; ")</f>
        <v>0</v>
      </c>
      <c r="H32">
        <f>COUNTIF('Bank Statements'!$A:$A,G32)</f>
        <v>0</v>
      </c>
      <c r="I32">
        <f>COUNTIFS(AgentOSUploads!A:A,A32,AgentOSUploads!C:C,"&lt;&gt;Deleted")</f>
        <v>0</v>
      </c>
      <c r="K32" s="2">
        <f t="shared" si="4"/>
        <v>0</v>
      </c>
      <c r="L32" s="2">
        <f t="shared" si="5"/>
        <v>0</v>
      </c>
      <c r="O32" s="2">
        <f t="shared" si="1"/>
        <v>0</v>
      </c>
      <c r="P32" s="2">
        <f t="shared" si="2"/>
        <v>0</v>
      </c>
    </row>
    <row r="33" spans="1:16" x14ac:dyDescent="0.25">
      <c r="A33" s="1">
        <f t="shared" si="3"/>
        <v>45381</v>
      </c>
      <c r="B33" s="2">
        <f>SUMIF('Bank Statements'!$A:$A,A33,'Bank Statements'!$D:$D)</f>
        <v>0</v>
      </c>
      <c r="C33" s="2">
        <f>SUMIFS(AgentOSUploads!I:I,AgentOSUploads!C:C,"&lt;&gt;Deleted",AgentOSUploads!A:A,A33)</f>
        <v>0</v>
      </c>
      <c r="D33" s="2">
        <f t="shared" si="0"/>
        <v>0</v>
      </c>
      <c r="E33" s="2">
        <f>SUMIFS(AgentOSUploads!I:I,AgentOSUploads!C:C,"Deleted",AgentOSUploads!A:A,A33)</f>
        <v>0</v>
      </c>
      <c r="F33">
        <f>COUNTIFS(AgentOSUploads!A:A,#REF!,AgentOSUploads!I:I,"&gt; ")</f>
        <v>0</v>
      </c>
      <c r="G33" s="2">
        <f>SUMIFS(AgentOSUploads!I:I,AgentOSUploads!C:C,"&lt;&gt;Deleted",AgentOSUploads!A:A,A33,AgentOSUploads!K:K,"&gt; ")</f>
        <v>0</v>
      </c>
      <c r="H33">
        <f>COUNTIF('Bank Statements'!$A:$A,G33)</f>
        <v>0</v>
      </c>
      <c r="I33">
        <f>COUNTIFS(AgentOSUploads!A:A,A33,AgentOSUploads!C:C,"&lt;&gt;Deleted")</f>
        <v>0</v>
      </c>
      <c r="K33" s="2">
        <f t="shared" si="4"/>
        <v>0</v>
      </c>
      <c r="L33" s="2">
        <f t="shared" si="5"/>
        <v>0</v>
      </c>
      <c r="O33" s="2">
        <f t="shared" si="1"/>
        <v>0</v>
      </c>
      <c r="P33" s="2">
        <f t="shared" si="2"/>
        <v>0</v>
      </c>
    </row>
    <row r="35" spans="1:16" x14ac:dyDescent="0.25">
      <c r="B35" s="2">
        <f t="shared" ref="B35:I35" si="6">SUM(B3:B34)</f>
        <v>0</v>
      </c>
      <c r="C35" s="2">
        <f t="shared" si="6"/>
        <v>0</v>
      </c>
      <c r="D35" s="2">
        <f t="shared" si="6"/>
        <v>0</v>
      </c>
      <c r="E35" s="2">
        <f t="shared" si="6"/>
        <v>0</v>
      </c>
      <c r="F35" s="2">
        <f t="shared" si="6"/>
        <v>0</v>
      </c>
      <c r="G35" s="2">
        <f t="shared" si="6"/>
        <v>0</v>
      </c>
      <c r="H35" s="2">
        <f t="shared" si="6"/>
        <v>0</v>
      </c>
      <c r="I35" s="2">
        <f t="shared" si="6"/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6"/>
  <sheetViews>
    <sheetView workbookViewId="0">
      <pane xSplit="10" ySplit="14" topLeftCell="K21" activePane="bottomRight" state="frozen"/>
      <selection pane="topRight" activeCell="K1" sqref="K1"/>
      <selection pane="bottomLeft" activeCell="A15" sqref="A15"/>
      <selection pane="bottomRight" activeCell="I32" sqref="I32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1.85546875" bestFit="1" customWidth="1"/>
    <col min="4" max="4" width="10.85546875" bestFit="1" customWidth="1"/>
    <col min="5" max="5" width="14.85546875" bestFit="1" customWidth="1"/>
    <col min="6" max="6" width="14.28515625" bestFit="1" customWidth="1"/>
    <col min="7" max="7" width="14.7109375" bestFit="1" customWidth="1"/>
    <col min="8" max="8" width="13.28515625" customWidth="1"/>
    <col min="9" max="9" width="13.5703125" customWidth="1"/>
    <col min="11" max="11" width="12.5703125" bestFit="1" customWidth="1"/>
    <col min="12" max="12" width="16" bestFit="1" customWidth="1"/>
    <col min="14" max="14" width="11.140625" style="2" bestFit="1" customWidth="1"/>
    <col min="15" max="15" width="12.7109375" bestFit="1" customWidth="1"/>
  </cols>
  <sheetData>
    <row r="1" spans="1:16" ht="18" customHeight="1" x14ac:dyDescent="0.25">
      <c r="A1" t="s">
        <v>7</v>
      </c>
      <c r="C1" s="11">
        <f>March!K33</f>
        <v>0</v>
      </c>
      <c r="E1" s="2"/>
    </row>
    <row r="2" spans="1:16" s="3" customFormat="1" ht="67.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5</v>
      </c>
      <c r="F2" s="3" t="s">
        <v>3</v>
      </c>
      <c r="G2" s="3" t="s">
        <v>4</v>
      </c>
      <c r="H2" s="3" t="s">
        <v>6</v>
      </c>
      <c r="I2" s="3" t="s">
        <v>16</v>
      </c>
      <c r="K2" s="3" t="s">
        <v>8</v>
      </c>
      <c r="L2" s="3" t="s">
        <v>17</v>
      </c>
      <c r="N2" s="4" t="s">
        <v>9</v>
      </c>
      <c r="O2" s="3" t="s">
        <v>18</v>
      </c>
      <c r="P2" s="3" t="s">
        <v>19</v>
      </c>
    </row>
    <row r="3" spans="1:16" x14ac:dyDescent="0.25">
      <c r="A3" s="1">
        <f>March!A33+1</f>
        <v>45382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SUMIFS(AgentOSUploads!I:I,AgentOSUploads!C:C,"Deleted",AgentOSUploads!A:A,A3)</f>
        <v>0</v>
      </c>
      <c r="F3">
        <f>COUNTIFS(AgentOSUploads!A:A,A3,AgentOSUploads!K:K,"&gt; ")</f>
        <v>0</v>
      </c>
      <c r="G3" s="2">
        <f>SUMIFS(AgentOSUploads!I:I,AgentOSUploads!C:C,"&lt;&gt;Deleted",AgentOSUploads!A:A,A3,AgentOSUploads!K:K,"&gt; ")</f>
        <v>0</v>
      </c>
      <c r="H3">
        <f>COUNTIF('Bank Statements'!$A:$A,A3)</f>
        <v>0</v>
      </c>
      <c r="I3">
        <f>COUNTIFS(AgentOSUploads!A:A,A3,AgentOSUploads!C:C,"&lt;&gt;Deleted")</f>
        <v>0</v>
      </c>
      <c r="K3" s="2">
        <f>C1+B3</f>
        <v>0</v>
      </c>
      <c r="L3" s="2">
        <f>C1+C3</f>
        <v>0</v>
      </c>
      <c r="O3" s="2">
        <f>L3-N3</f>
        <v>0</v>
      </c>
      <c r="P3">
        <f>K3-N3</f>
        <v>0</v>
      </c>
    </row>
    <row r="4" spans="1:16" x14ac:dyDescent="0.25">
      <c r="A4" s="1">
        <f>A3+1</f>
        <v>45383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2" si="0">B4-C4</f>
        <v>0</v>
      </c>
      <c r="E4" s="2">
        <f>SUMIFS(AgentOSUploads!I:I,AgentOSUploads!C:C,"Deleted",AgentOSUploads!A:A,A4)</f>
        <v>0</v>
      </c>
      <c r="F4">
        <f>COUNTIFS(AgentOSUploads!A:A,A4,AgentOSUploads!I:I,"&gt; ")</f>
        <v>0</v>
      </c>
      <c r="G4" s="2">
        <f>SUMIFS(AgentOSUploads!I:I,AgentOSUploads!C:C,"&lt;&gt;Deleted",AgentOSUploads!A:A,A4,AgentOSUploads!K:K,"&gt; ")</f>
        <v>0</v>
      </c>
      <c r="H4">
        <f>COUNTIF('Bank Statements'!$A:$A,A4)</f>
        <v>0</v>
      </c>
      <c r="I4">
        <f>COUNTIFS(AgentOSUploads!A:A,A4,AgentOSUploads!C:C,"&lt;&gt;Deleted")</f>
        <v>0</v>
      </c>
      <c r="K4" s="2">
        <f>K3+B4</f>
        <v>0</v>
      </c>
      <c r="L4" s="2">
        <f>L3+C4</f>
        <v>0</v>
      </c>
      <c r="O4" s="2">
        <f t="shared" ref="O4:O32" si="1">L4-N4</f>
        <v>0</v>
      </c>
      <c r="P4">
        <f t="shared" ref="P4:P32" si="2">K4-N4</f>
        <v>0</v>
      </c>
    </row>
    <row r="5" spans="1:16" x14ac:dyDescent="0.25">
      <c r="A5" s="1">
        <f t="shared" ref="A5:A33" si="3">A4+1</f>
        <v>45384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SUMIFS(AgentOSUploads!I:I,AgentOSUploads!C:C,"Deleted",AgentOSUploads!A:A,A5)</f>
        <v>0</v>
      </c>
      <c r="F5">
        <f>COUNTIFS(AgentOSUploads!A:A,A5,AgentOSUploads!I:I,"&gt; ")</f>
        <v>0</v>
      </c>
      <c r="G5" s="2">
        <f>SUMIFS(AgentOSUploads!I:I,AgentOSUploads!C:C,"&lt;&gt;Deleted",AgentOSUploads!A:A,A5,AgentOSUploads!K:K,"&gt; ")</f>
        <v>0</v>
      </c>
      <c r="H5">
        <f>COUNTIF('Bank Statements'!$A:$A,A5)</f>
        <v>0</v>
      </c>
      <c r="I5">
        <f>COUNTIFS(AgentOSUploads!A:A,A5,AgentOSUploads!C:C,"&lt;&gt;Deleted")</f>
        <v>0</v>
      </c>
      <c r="K5" s="2">
        <f t="shared" ref="K5:L20" si="4">K4+B5</f>
        <v>0</v>
      </c>
      <c r="L5" s="2">
        <f t="shared" si="4"/>
        <v>0</v>
      </c>
      <c r="O5" s="2">
        <f t="shared" si="1"/>
        <v>0</v>
      </c>
      <c r="P5">
        <f t="shared" si="2"/>
        <v>0</v>
      </c>
    </row>
    <row r="6" spans="1:16" x14ac:dyDescent="0.25">
      <c r="A6" s="1">
        <f t="shared" si="3"/>
        <v>45385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SUMIFS(AgentOSUploads!I:I,AgentOSUploads!C:C,"Deleted",AgentOSUploads!A:A,A6)</f>
        <v>0</v>
      </c>
      <c r="F6">
        <f>COUNTIFS(AgentOSUploads!A:A,A6,AgentOSUploads!I:I,"&gt; ")</f>
        <v>0</v>
      </c>
      <c r="G6" s="2">
        <f>SUMIFS(AgentOSUploads!I:I,AgentOSUploads!C:C,"&lt;&gt;Deleted",AgentOSUploads!A:A,A6,AgentOSUploads!K:K,"&gt; ")</f>
        <v>0</v>
      </c>
      <c r="H6">
        <f>COUNTIF('Bank Statements'!$A:$A,A6)</f>
        <v>0</v>
      </c>
      <c r="I6">
        <f>COUNTIFS(AgentOSUploads!A:A,A6,AgentOSUploads!C:C,"&lt;&gt;Deleted")</f>
        <v>0</v>
      </c>
      <c r="K6" s="2">
        <f t="shared" si="4"/>
        <v>0</v>
      </c>
      <c r="L6" s="2">
        <f t="shared" si="4"/>
        <v>0</v>
      </c>
      <c r="O6" s="2">
        <f t="shared" si="1"/>
        <v>0</v>
      </c>
      <c r="P6">
        <f t="shared" si="2"/>
        <v>0</v>
      </c>
    </row>
    <row r="7" spans="1:16" x14ac:dyDescent="0.25">
      <c r="A7" s="1">
        <f t="shared" si="3"/>
        <v>45386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SUMIFS(AgentOSUploads!I:I,AgentOSUploads!C:C,"Deleted",AgentOSUploads!A:A,A7)</f>
        <v>0</v>
      </c>
      <c r="F7">
        <f>COUNTIFS(AgentOSUploads!A:A,A7,AgentOSUploads!I:I,"&gt; ")</f>
        <v>0</v>
      </c>
      <c r="G7" s="2">
        <f>SUMIFS(AgentOSUploads!I:I,AgentOSUploads!C:C,"&lt;&gt;Deleted",AgentOSUploads!A:A,A7,AgentOSUploads!K:K,"&gt; ")</f>
        <v>0</v>
      </c>
      <c r="H7">
        <f>COUNTIF('Bank Statements'!$A:$A,A7)</f>
        <v>0</v>
      </c>
      <c r="I7">
        <f>COUNTIFS(AgentOSUploads!A:A,A7,AgentOSUploads!C:C,"&lt;&gt;Deleted")</f>
        <v>0</v>
      </c>
      <c r="K7" s="2">
        <f t="shared" si="4"/>
        <v>0</v>
      </c>
      <c r="L7" s="2">
        <f t="shared" si="4"/>
        <v>0</v>
      </c>
      <c r="O7" s="2">
        <f t="shared" si="1"/>
        <v>0</v>
      </c>
      <c r="P7">
        <f t="shared" si="2"/>
        <v>0</v>
      </c>
    </row>
    <row r="8" spans="1:16" x14ac:dyDescent="0.25">
      <c r="A8" s="1">
        <f t="shared" si="3"/>
        <v>45387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SUMIFS(AgentOSUploads!I:I,AgentOSUploads!C:C,"Deleted",AgentOSUploads!A:A,A8)</f>
        <v>0</v>
      </c>
      <c r="F8">
        <f>COUNTIFS(AgentOSUploads!A:A,A8,AgentOSUploads!I:I,"&gt; ")</f>
        <v>0</v>
      </c>
      <c r="G8" s="2">
        <f>SUMIFS(AgentOSUploads!I:I,AgentOSUploads!C:C,"&lt;&gt;Deleted",AgentOSUploads!A:A,A8,AgentOSUploads!K:K,"&gt; ")</f>
        <v>0</v>
      </c>
      <c r="H8">
        <f>COUNTIF('Bank Statements'!$A:$A,A8)</f>
        <v>0</v>
      </c>
      <c r="I8">
        <f>COUNTIFS(AgentOSUploads!A:A,A8,AgentOSUploads!C:C,"&lt;&gt;Deleted")</f>
        <v>0</v>
      </c>
      <c r="K8" s="2">
        <f t="shared" si="4"/>
        <v>0</v>
      </c>
      <c r="L8" s="2">
        <f t="shared" si="4"/>
        <v>0</v>
      </c>
      <c r="O8" s="2">
        <f t="shared" si="1"/>
        <v>0</v>
      </c>
      <c r="P8">
        <f t="shared" si="2"/>
        <v>0</v>
      </c>
    </row>
    <row r="9" spans="1:16" x14ac:dyDescent="0.25">
      <c r="A9" s="1">
        <f t="shared" si="3"/>
        <v>45388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SUMIFS(AgentOSUploads!I:I,AgentOSUploads!C:C,"Deleted",AgentOSUploads!A:A,A9)</f>
        <v>0</v>
      </c>
      <c r="F9">
        <f>COUNTIFS(AgentOSUploads!A:A,A9,AgentOSUploads!I:I,"&gt; ")</f>
        <v>0</v>
      </c>
      <c r="G9" s="2">
        <f>SUMIFS(AgentOSUploads!I:I,AgentOSUploads!C:C,"&lt;&gt;Deleted",AgentOSUploads!A:A,A9,AgentOSUploads!K:K,"&gt; ")</f>
        <v>0</v>
      </c>
      <c r="H9">
        <f>COUNTIF('Bank Statements'!$A:$A,A9)</f>
        <v>0</v>
      </c>
      <c r="I9">
        <f>COUNTIFS(AgentOSUploads!A:A,A9,AgentOSUploads!C:C,"&lt;&gt;Deleted")</f>
        <v>0</v>
      </c>
      <c r="K9" s="2">
        <f t="shared" si="4"/>
        <v>0</v>
      </c>
      <c r="L9" s="2">
        <f>L8+C9</f>
        <v>0</v>
      </c>
      <c r="O9" s="2">
        <f t="shared" si="1"/>
        <v>0</v>
      </c>
      <c r="P9">
        <f t="shared" si="2"/>
        <v>0</v>
      </c>
    </row>
    <row r="10" spans="1:16" x14ac:dyDescent="0.25">
      <c r="A10" s="1">
        <f t="shared" si="3"/>
        <v>45389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SUMIFS(AgentOSUploads!I:I,AgentOSUploads!C:C,"Deleted",AgentOSUploads!A:A,A10)</f>
        <v>0</v>
      </c>
      <c r="F10">
        <f>COUNTIFS(AgentOSUploads!A:A,A10,AgentOSUploads!I:I,"&gt; ")</f>
        <v>0</v>
      </c>
      <c r="G10" s="2">
        <f>SUMIFS(AgentOSUploads!I:I,AgentOSUploads!C:C,"&lt;&gt;Deleted",AgentOSUploads!A:A,A10,AgentOSUploads!K:K,"&gt; ")</f>
        <v>0</v>
      </c>
      <c r="H10">
        <f>COUNTIF('Bank Statements'!$A:$A,A10)</f>
        <v>0</v>
      </c>
      <c r="I10">
        <f>COUNTIFS(AgentOSUploads!A:A,A10,AgentOSUploads!C:C,"&lt;&gt;Deleted")</f>
        <v>0</v>
      </c>
      <c r="K10" s="2">
        <f t="shared" si="4"/>
        <v>0</v>
      </c>
      <c r="L10" s="2">
        <f t="shared" si="4"/>
        <v>0</v>
      </c>
      <c r="O10" s="2">
        <f t="shared" si="1"/>
        <v>0</v>
      </c>
      <c r="P10">
        <f t="shared" si="2"/>
        <v>0</v>
      </c>
    </row>
    <row r="11" spans="1:16" x14ac:dyDescent="0.25">
      <c r="A11" s="1">
        <f t="shared" si="3"/>
        <v>45390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SUMIFS(AgentOSUploads!I:I,AgentOSUploads!C:C,"Deleted",AgentOSUploads!A:A,A11)</f>
        <v>0</v>
      </c>
      <c r="F11">
        <f>COUNTIFS(AgentOSUploads!A:A,A11,AgentOSUploads!I:I,"&gt; ")</f>
        <v>0</v>
      </c>
      <c r="G11" s="2">
        <f>SUMIFS(AgentOSUploads!I:I,AgentOSUploads!C:C,"&lt;&gt;Deleted",AgentOSUploads!A:A,A11,AgentOSUploads!K:K,"&gt; ")</f>
        <v>0</v>
      </c>
      <c r="H11">
        <f>COUNTIF('Bank Statements'!$A:$A,A11)</f>
        <v>0</v>
      </c>
      <c r="I11">
        <f>COUNTIFS(AgentOSUploads!A:A,A11,AgentOSUploads!C:C,"&lt;&gt;Deleted")</f>
        <v>0</v>
      </c>
      <c r="K11" s="2">
        <f t="shared" si="4"/>
        <v>0</v>
      </c>
      <c r="L11" s="2">
        <f t="shared" si="4"/>
        <v>0</v>
      </c>
      <c r="O11" s="2">
        <f t="shared" si="1"/>
        <v>0</v>
      </c>
      <c r="P11">
        <f t="shared" si="2"/>
        <v>0</v>
      </c>
    </row>
    <row r="12" spans="1:16" x14ac:dyDescent="0.25">
      <c r="A12" s="1">
        <f t="shared" si="3"/>
        <v>45391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SUMIFS(AgentOSUploads!I:I,AgentOSUploads!C:C,"Deleted",AgentOSUploads!A:A,A12)</f>
        <v>0</v>
      </c>
      <c r="F12">
        <f>COUNTIFS(AgentOSUploads!A:A,A12,AgentOSUploads!I:I,"&gt; ")</f>
        <v>0</v>
      </c>
      <c r="G12" s="2">
        <f>SUMIFS(AgentOSUploads!I:I,AgentOSUploads!C:C,"&lt;&gt;Deleted",AgentOSUploads!A:A,A12,AgentOSUploads!K:K,"&gt; ")</f>
        <v>0</v>
      </c>
      <c r="H12">
        <f>COUNTIF('Bank Statements'!$A:$A,A12)</f>
        <v>0</v>
      </c>
      <c r="I12">
        <f>COUNTIFS(AgentOSUploads!A:A,A12,AgentOSUploads!C:C,"&lt;&gt;Deleted")</f>
        <v>0</v>
      </c>
      <c r="K12" s="2">
        <f t="shared" si="4"/>
        <v>0</v>
      </c>
      <c r="L12" s="2">
        <f t="shared" si="4"/>
        <v>0</v>
      </c>
      <c r="O12" s="2">
        <f t="shared" si="1"/>
        <v>0</v>
      </c>
      <c r="P12">
        <f t="shared" si="2"/>
        <v>0</v>
      </c>
    </row>
    <row r="13" spans="1:16" x14ac:dyDescent="0.25">
      <c r="A13" s="1">
        <f t="shared" si="3"/>
        <v>45392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SUMIFS(AgentOSUploads!I:I,AgentOSUploads!C:C,"Deleted",AgentOSUploads!A:A,A13)</f>
        <v>0</v>
      </c>
      <c r="F13">
        <f>COUNTIFS(AgentOSUploads!A:A,A13,AgentOSUploads!I:I,"&gt; ")</f>
        <v>0</v>
      </c>
      <c r="G13" s="2">
        <f>SUMIFS(AgentOSUploads!I:I,AgentOSUploads!C:C,"&lt;&gt;Deleted",AgentOSUploads!A:A,A13,AgentOSUploads!K:K,"&gt; ")</f>
        <v>0</v>
      </c>
      <c r="H13">
        <f>COUNTIF('Bank Statements'!$A:$A,A13)</f>
        <v>0</v>
      </c>
      <c r="I13">
        <f>COUNTIFS(AgentOSUploads!A:A,A13,AgentOSUploads!C:C,"&lt;&gt;Deleted")</f>
        <v>0</v>
      </c>
      <c r="K13" s="2">
        <f t="shared" si="4"/>
        <v>0</v>
      </c>
      <c r="L13" s="2">
        <f t="shared" si="4"/>
        <v>0</v>
      </c>
      <c r="O13" s="2">
        <f t="shared" si="1"/>
        <v>0</v>
      </c>
      <c r="P13">
        <f t="shared" si="2"/>
        <v>0</v>
      </c>
    </row>
    <row r="14" spans="1:16" x14ac:dyDescent="0.25">
      <c r="A14" s="1">
        <f t="shared" si="3"/>
        <v>45393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SUMIFS(AgentOSUploads!I:I,AgentOSUploads!C:C,"Deleted",AgentOSUploads!A:A,A14)</f>
        <v>0</v>
      </c>
      <c r="F14">
        <f>COUNTIFS(AgentOSUploads!A:A,A14,AgentOSUploads!I:I,"&gt; ")</f>
        <v>0</v>
      </c>
      <c r="G14" s="2">
        <f>SUMIFS(AgentOSUploads!I:I,AgentOSUploads!C:C,"&lt;&gt;Deleted",AgentOSUploads!A:A,A14,AgentOSUploads!K:K,"&gt; ")</f>
        <v>0</v>
      </c>
      <c r="H14">
        <f>COUNTIF('Bank Statements'!$A:$A,A14)</f>
        <v>0</v>
      </c>
      <c r="I14">
        <f>COUNTIFS(AgentOSUploads!A:A,A14,AgentOSUploads!C:C,"&lt;&gt;Deleted")</f>
        <v>0</v>
      </c>
      <c r="K14" s="2">
        <f t="shared" si="4"/>
        <v>0</v>
      </c>
      <c r="L14" s="2">
        <f t="shared" si="4"/>
        <v>0</v>
      </c>
      <c r="O14" s="2">
        <f t="shared" si="1"/>
        <v>0</v>
      </c>
      <c r="P14">
        <f t="shared" si="2"/>
        <v>0</v>
      </c>
    </row>
    <row r="15" spans="1:16" x14ac:dyDescent="0.25">
      <c r="A15" s="1">
        <f t="shared" si="3"/>
        <v>45394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SUMIFS(AgentOSUploads!I:I,AgentOSUploads!C:C,"Deleted",AgentOSUploads!A:A,A15)</f>
        <v>0</v>
      </c>
      <c r="F15">
        <f>COUNTIFS(AgentOSUploads!A:A,A15,AgentOSUploads!I:I,"&gt; ")</f>
        <v>0</v>
      </c>
      <c r="G15" s="2">
        <f>SUMIFS(AgentOSUploads!I:I,AgentOSUploads!C:C,"&lt;&gt;Deleted",AgentOSUploads!A:A,A15,AgentOSUploads!K:K,"&gt; ")</f>
        <v>0</v>
      </c>
      <c r="H15">
        <f>COUNTIF('Bank Statements'!$A:$A,A15)</f>
        <v>0</v>
      </c>
      <c r="I15">
        <f>COUNTIFS(AgentOSUploads!A:A,A15,AgentOSUploads!C:C,"&lt;&gt;Deleted")</f>
        <v>0</v>
      </c>
      <c r="K15" s="2">
        <f t="shared" si="4"/>
        <v>0</v>
      </c>
      <c r="L15" s="2">
        <f t="shared" si="4"/>
        <v>0</v>
      </c>
      <c r="O15" s="2">
        <f t="shared" si="1"/>
        <v>0</v>
      </c>
      <c r="P15">
        <f t="shared" si="2"/>
        <v>0</v>
      </c>
    </row>
    <row r="16" spans="1:16" x14ac:dyDescent="0.25">
      <c r="A16" s="1">
        <f t="shared" si="3"/>
        <v>45395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SUMIFS(AgentOSUploads!I:I,AgentOSUploads!C:C,"Deleted",AgentOSUploads!A:A,A16)</f>
        <v>0</v>
      </c>
      <c r="F16">
        <f>COUNTIFS(AgentOSUploads!A:A,A16,AgentOSUploads!I:I,"&gt; ")</f>
        <v>0</v>
      </c>
      <c r="G16" s="2">
        <f>SUMIFS(AgentOSUploads!I:I,AgentOSUploads!C:C,"&lt;&gt;Deleted",AgentOSUploads!A:A,A16,AgentOSUploads!K:K,"&gt; ")</f>
        <v>0</v>
      </c>
      <c r="H16">
        <f>COUNTIF('Bank Statements'!$A:$A,A16)</f>
        <v>0</v>
      </c>
      <c r="I16">
        <f>COUNTIFS(AgentOSUploads!A:A,A16,AgentOSUploads!C:C,"&lt;&gt;Deleted")</f>
        <v>0</v>
      </c>
      <c r="K16" s="2">
        <f t="shared" si="4"/>
        <v>0</v>
      </c>
      <c r="L16" s="2">
        <f t="shared" si="4"/>
        <v>0</v>
      </c>
      <c r="O16" s="2">
        <f t="shared" si="1"/>
        <v>0</v>
      </c>
      <c r="P16">
        <f t="shared" si="2"/>
        <v>0</v>
      </c>
    </row>
    <row r="17" spans="1:16" x14ac:dyDescent="0.25">
      <c r="A17" s="1">
        <f t="shared" si="3"/>
        <v>45396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SUMIFS(AgentOSUploads!I:I,AgentOSUploads!C:C,"Deleted",AgentOSUploads!A:A,A17)</f>
        <v>0</v>
      </c>
      <c r="F17">
        <f>COUNTIFS(AgentOSUploads!A:A,A17,AgentOSUploads!I:I,"&gt; ")</f>
        <v>0</v>
      </c>
      <c r="G17" s="2">
        <f>SUMIFS(AgentOSUploads!I:I,AgentOSUploads!C:C,"&lt;&gt;Deleted",AgentOSUploads!A:A,A17,AgentOSUploads!K:K,"&gt; ")</f>
        <v>0</v>
      </c>
      <c r="H17">
        <f>COUNTIF('Bank Statements'!$A:$A,A17)</f>
        <v>0</v>
      </c>
      <c r="I17">
        <f>COUNTIFS(AgentOSUploads!A:A,A17,AgentOSUploads!C:C,"&lt;&gt;Deleted")</f>
        <v>0</v>
      </c>
      <c r="K17" s="2">
        <f t="shared" si="4"/>
        <v>0</v>
      </c>
      <c r="L17" s="2">
        <f t="shared" si="4"/>
        <v>0</v>
      </c>
      <c r="O17" s="2">
        <f t="shared" si="1"/>
        <v>0</v>
      </c>
      <c r="P17">
        <f t="shared" si="2"/>
        <v>0</v>
      </c>
    </row>
    <row r="18" spans="1:16" x14ac:dyDescent="0.25">
      <c r="A18" s="1">
        <f t="shared" si="3"/>
        <v>45397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SUMIFS(AgentOSUploads!I:I,AgentOSUploads!C:C,"Deleted",AgentOSUploads!A:A,A18)</f>
        <v>0</v>
      </c>
      <c r="F18">
        <f>COUNTIFS(AgentOSUploads!A:A,A18,AgentOSUploads!I:I,"&gt; ")</f>
        <v>0</v>
      </c>
      <c r="G18" s="2">
        <f>SUMIFS(AgentOSUploads!I:I,AgentOSUploads!C:C,"&lt;&gt;Deleted",AgentOSUploads!A:A,A18,AgentOSUploads!K:K,"&gt; ")</f>
        <v>0</v>
      </c>
      <c r="H18">
        <f>COUNTIF('Bank Statements'!$A:$A,A18)</f>
        <v>0</v>
      </c>
      <c r="I18">
        <f>COUNTIFS(AgentOSUploads!A:A,A18,AgentOSUploads!C:C,"&lt;&gt;Deleted")</f>
        <v>0</v>
      </c>
      <c r="K18" s="2">
        <f t="shared" si="4"/>
        <v>0</v>
      </c>
      <c r="L18" s="2">
        <f t="shared" si="4"/>
        <v>0</v>
      </c>
      <c r="O18" s="2">
        <f t="shared" si="1"/>
        <v>0</v>
      </c>
      <c r="P18">
        <f t="shared" si="2"/>
        <v>0</v>
      </c>
    </row>
    <row r="19" spans="1:16" x14ac:dyDescent="0.25">
      <c r="A19" s="1">
        <f t="shared" si="3"/>
        <v>45398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SUMIFS(AgentOSUploads!I:I,AgentOSUploads!C:C,"Deleted",AgentOSUploads!A:A,A19)</f>
        <v>0</v>
      </c>
      <c r="F19">
        <f>COUNTIFS(AgentOSUploads!A:A,A19,AgentOSUploads!I:I,"&gt; ")</f>
        <v>0</v>
      </c>
      <c r="G19" s="2">
        <f>SUMIFS(AgentOSUploads!I:I,AgentOSUploads!C:C,"&lt;&gt;Deleted",AgentOSUploads!A:A,A19,AgentOSUploads!K:K,"&gt; ")</f>
        <v>0</v>
      </c>
      <c r="H19">
        <f>COUNTIF('Bank Statements'!$A:$A,A19)</f>
        <v>0</v>
      </c>
      <c r="I19">
        <f>COUNTIFS(AgentOSUploads!A:A,A19,AgentOSUploads!C:C,"&lt;&gt;Deleted")</f>
        <v>0</v>
      </c>
      <c r="K19" s="2">
        <f t="shared" si="4"/>
        <v>0</v>
      </c>
      <c r="L19" s="2">
        <f t="shared" si="4"/>
        <v>0</v>
      </c>
      <c r="O19" s="2">
        <f t="shared" si="1"/>
        <v>0</v>
      </c>
      <c r="P19">
        <f t="shared" si="2"/>
        <v>0</v>
      </c>
    </row>
    <row r="20" spans="1:16" x14ac:dyDescent="0.25">
      <c r="A20" s="1">
        <f t="shared" si="3"/>
        <v>45399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SUMIFS(AgentOSUploads!I:I,AgentOSUploads!C:C,"Deleted",AgentOSUploads!A:A,A20)</f>
        <v>0</v>
      </c>
      <c r="F20">
        <f>COUNTIFS(AgentOSUploads!A:A,A20,AgentOSUploads!I:I,"&gt; ")</f>
        <v>0</v>
      </c>
      <c r="G20" s="2">
        <f>SUMIFS(AgentOSUploads!I:I,AgentOSUploads!C:C,"&lt;&gt;Deleted",AgentOSUploads!A:A,A20,AgentOSUploads!K:K,"&gt; ")</f>
        <v>0</v>
      </c>
      <c r="H20">
        <f>COUNTIF('Bank Statements'!$A:$A,A20)</f>
        <v>0</v>
      </c>
      <c r="I20">
        <f>COUNTIFS(AgentOSUploads!A:A,A20,AgentOSUploads!C:C,"&lt;&gt;Deleted")</f>
        <v>0</v>
      </c>
      <c r="K20" s="2">
        <f t="shared" si="4"/>
        <v>0</v>
      </c>
      <c r="L20" s="2">
        <f t="shared" si="4"/>
        <v>0</v>
      </c>
      <c r="O20" s="2">
        <f t="shared" si="1"/>
        <v>0</v>
      </c>
      <c r="P20">
        <f t="shared" si="2"/>
        <v>0</v>
      </c>
    </row>
    <row r="21" spans="1:16" x14ac:dyDescent="0.25">
      <c r="A21" s="1">
        <f t="shared" si="3"/>
        <v>45400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SUMIFS(AgentOSUploads!I:I,AgentOSUploads!C:C,"Deleted",AgentOSUploads!A:A,A21)</f>
        <v>0</v>
      </c>
      <c r="F21">
        <f>COUNTIFS(AgentOSUploads!A:A,A21,AgentOSUploads!I:I,"&gt; ")</f>
        <v>0</v>
      </c>
      <c r="G21" s="2">
        <f>SUMIFS(AgentOSUploads!I:I,AgentOSUploads!C:C,"&lt;&gt;Deleted",AgentOSUploads!A:A,A21,AgentOSUploads!K:K,"&gt; ")</f>
        <v>0</v>
      </c>
      <c r="H21">
        <f>COUNTIF('Bank Statements'!$A:$A,A21)</f>
        <v>0</v>
      </c>
      <c r="I21">
        <f>COUNTIFS(AgentOSUploads!A:A,A21,AgentOSUploads!C:C,"&lt;&gt;Deleted")</f>
        <v>0</v>
      </c>
      <c r="K21" s="2">
        <f t="shared" ref="K21:L32" si="5">K20+B21</f>
        <v>0</v>
      </c>
      <c r="L21" s="2">
        <f t="shared" si="5"/>
        <v>0</v>
      </c>
      <c r="O21" s="2">
        <f t="shared" si="1"/>
        <v>0</v>
      </c>
      <c r="P21">
        <f t="shared" si="2"/>
        <v>0</v>
      </c>
    </row>
    <row r="22" spans="1:16" x14ac:dyDescent="0.25">
      <c r="A22" s="1">
        <f t="shared" si="3"/>
        <v>45401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SUMIFS(AgentOSUploads!I:I,AgentOSUploads!C:C,"Deleted",AgentOSUploads!A:A,A22)</f>
        <v>0</v>
      </c>
      <c r="F22">
        <f>COUNTIFS(AgentOSUploads!A:A,A22,AgentOSUploads!I:I,"&gt; ")</f>
        <v>0</v>
      </c>
      <c r="G22" s="2">
        <f>SUMIFS(AgentOSUploads!I:I,AgentOSUploads!C:C,"&lt;&gt;Deleted",AgentOSUploads!A:A,A22,AgentOSUploads!K:K,"&gt; ")</f>
        <v>0</v>
      </c>
      <c r="H22">
        <f>COUNTIF('Bank Statements'!$A:$A,A22)</f>
        <v>0</v>
      </c>
      <c r="I22">
        <f>COUNTIFS(AgentOSUploads!A:A,A22,AgentOSUploads!C:C,"&lt;&gt;Deleted")</f>
        <v>0</v>
      </c>
      <c r="K22" s="2">
        <f t="shared" si="5"/>
        <v>0</v>
      </c>
      <c r="L22" s="2">
        <f t="shared" si="5"/>
        <v>0</v>
      </c>
      <c r="O22" s="2">
        <f t="shared" si="1"/>
        <v>0</v>
      </c>
      <c r="P22">
        <f t="shared" si="2"/>
        <v>0</v>
      </c>
    </row>
    <row r="23" spans="1:16" x14ac:dyDescent="0.25">
      <c r="A23" s="1">
        <f t="shared" si="3"/>
        <v>45402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SUMIFS(AgentOSUploads!I:I,AgentOSUploads!C:C,"Deleted",AgentOSUploads!A:A,A23)</f>
        <v>0</v>
      </c>
      <c r="F23">
        <f>COUNTIFS(AgentOSUploads!A:A,A23,AgentOSUploads!I:I,"&gt; ")</f>
        <v>0</v>
      </c>
      <c r="G23" s="2">
        <f>SUMIFS(AgentOSUploads!I:I,AgentOSUploads!C:C,"&lt;&gt;Deleted",AgentOSUploads!A:A,A23,AgentOSUploads!K:K,"&gt; ")</f>
        <v>0</v>
      </c>
      <c r="H23">
        <f>COUNTIF('Bank Statements'!$A:$A,A23)</f>
        <v>0</v>
      </c>
      <c r="I23">
        <f>COUNTIFS(AgentOSUploads!A:A,A23,AgentOSUploads!C:C,"&lt;&gt;Deleted")</f>
        <v>0</v>
      </c>
      <c r="K23" s="2">
        <f t="shared" si="5"/>
        <v>0</v>
      </c>
      <c r="L23" s="2">
        <f t="shared" si="5"/>
        <v>0</v>
      </c>
      <c r="O23" s="2">
        <f t="shared" si="1"/>
        <v>0</v>
      </c>
      <c r="P23">
        <f t="shared" si="2"/>
        <v>0</v>
      </c>
    </row>
    <row r="24" spans="1:16" x14ac:dyDescent="0.25">
      <c r="A24" s="1">
        <f t="shared" si="3"/>
        <v>45403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SUMIFS(AgentOSUploads!I:I,AgentOSUploads!C:C,"Deleted",AgentOSUploads!A:A,A24)</f>
        <v>0</v>
      </c>
      <c r="F24">
        <f>COUNTIFS(AgentOSUploads!A:A,A24,AgentOSUploads!I:I,"&gt; ")</f>
        <v>0</v>
      </c>
      <c r="G24" s="2">
        <f>SUMIFS(AgentOSUploads!I:I,AgentOSUploads!C:C,"&lt;&gt;Deleted",AgentOSUploads!A:A,A24,AgentOSUploads!K:K,"&gt; ")</f>
        <v>0</v>
      </c>
      <c r="H24">
        <f>COUNTIF('Bank Statements'!$A:$A,A24)</f>
        <v>0</v>
      </c>
      <c r="I24">
        <f>COUNTIFS(AgentOSUploads!A:A,A24,AgentOSUploads!C:C,"&lt;&gt;Deleted")</f>
        <v>0</v>
      </c>
      <c r="K24" s="2">
        <f t="shared" si="5"/>
        <v>0</v>
      </c>
      <c r="L24" s="2">
        <f t="shared" si="5"/>
        <v>0</v>
      </c>
      <c r="O24" s="2">
        <f t="shared" si="1"/>
        <v>0</v>
      </c>
      <c r="P24">
        <f t="shared" si="2"/>
        <v>0</v>
      </c>
    </row>
    <row r="25" spans="1:16" x14ac:dyDescent="0.25">
      <c r="A25" s="1">
        <f t="shared" si="3"/>
        <v>45404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SUMIFS(AgentOSUploads!I:I,AgentOSUploads!C:C,"Deleted",AgentOSUploads!A:A,A25)</f>
        <v>0</v>
      </c>
      <c r="F25">
        <f>COUNTIFS(AgentOSUploads!A:A,A25,AgentOSUploads!I:I,"&gt; ")</f>
        <v>0</v>
      </c>
      <c r="G25" s="2">
        <f>SUMIFS(AgentOSUploads!I:I,AgentOSUploads!C:C,"&lt;&gt;Deleted",AgentOSUploads!A:A,A25,AgentOSUploads!K:K,"&gt; ")</f>
        <v>0</v>
      </c>
      <c r="H25">
        <f>COUNTIF('Bank Statements'!$A:$A,A25)</f>
        <v>0</v>
      </c>
      <c r="I25">
        <f>COUNTIFS(AgentOSUploads!A:A,A25,AgentOSUploads!C:C,"&lt;&gt;Deleted")</f>
        <v>0</v>
      </c>
      <c r="K25" s="2">
        <f t="shared" si="5"/>
        <v>0</v>
      </c>
      <c r="L25" s="2">
        <f t="shared" si="5"/>
        <v>0</v>
      </c>
      <c r="O25" s="2">
        <f t="shared" si="1"/>
        <v>0</v>
      </c>
      <c r="P25">
        <f t="shared" si="2"/>
        <v>0</v>
      </c>
    </row>
    <row r="26" spans="1:16" x14ac:dyDescent="0.25">
      <c r="A26" s="1">
        <f t="shared" si="3"/>
        <v>45405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SUMIFS(AgentOSUploads!I:I,AgentOSUploads!C:C,"Deleted",AgentOSUploads!A:A,A26)</f>
        <v>0</v>
      </c>
      <c r="F26">
        <f>COUNTIFS(AgentOSUploads!A:A,A26,AgentOSUploads!I:I,"&gt; ")</f>
        <v>0</v>
      </c>
      <c r="G26" s="2">
        <f>SUMIFS(AgentOSUploads!I:I,AgentOSUploads!C:C,"&lt;&gt;Deleted",AgentOSUploads!A:A,A26,AgentOSUploads!K:K,"&gt; ")</f>
        <v>0</v>
      </c>
      <c r="H26">
        <f>COUNTIF('Bank Statements'!$A:$A,A26)</f>
        <v>0</v>
      </c>
      <c r="I26">
        <f>COUNTIFS(AgentOSUploads!A:A,A26,AgentOSUploads!C:C,"&lt;&gt;Deleted")</f>
        <v>0</v>
      </c>
      <c r="K26" s="2">
        <f t="shared" si="5"/>
        <v>0</v>
      </c>
      <c r="L26" s="2">
        <f t="shared" si="5"/>
        <v>0</v>
      </c>
      <c r="O26" s="2">
        <f t="shared" si="1"/>
        <v>0</v>
      </c>
      <c r="P26">
        <f t="shared" si="2"/>
        <v>0</v>
      </c>
    </row>
    <row r="27" spans="1:16" x14ac:dyDescent="0.25">
      <c r="A27" s="1">
        <f t="shared" si="3"/>
        <v>45406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SUMIFS(AgentOSUploads!I:I,AgentOSUploads!C:C,"Deleted",AgentOSUploads!A:A,A27)</f>
        <v>0</v>
      </c>
      <c r="F27">
        <f>COUNTIFS(AgentOSUploads!A:A,A27,AgentOSUploads!I:I,"&gt; ")</f>
        <v>0</v>
      </c>
      <c r="G27" s="2">
        <f>SUMIFS(AgentOSUploads!I:I,AgentOSUploads!C:C,"&lt;&gt;Deleted",AgentOSUploads!A:A,A27,AgentOSUploads!K:K,"&gt; ")</f>
        <v>0</v>
      </c>
      <c r="H27">
        <f>COUNTIF('Bank Statements'!$A:$A,A27)</f>
        <v>0</v>
      </c>
      <c r="I27">
        <f>COUNTIFS(AgentOSUploads!A:A,A27,AgentOSUploads!C:C,"&lt;&gt;Deleted")</f>
        <v>0</v>
      </c>
      <c r="K27" s="2">
        <f t="shared" si="5"/>
        <v>0</v>
      </c>
      <c r="L27" s="2">
        <f t="shared" si="5"/>
        <v>0</v>
      </c>
      <c r="O27" s="2">
        <f t="shared" si="1"/>
        <v>0</v>
      </c>
      <c r="P27">
        <f t="shared" si="2"/>
        <v>0</v>
      </c>
    </row>
    <row r="28" spans="1:16" x14ac:dyDescent="0.25">
      <c r="A28" s="1">
        <f t="shared" si="3"/>
        <v>45407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SUMIFS(AgentOSUploads!I:I,AgentOSUploads!C:C,"Deleted",AgentOSUploads!A:A,A28)</f>
        <v>0</v>
      </c>
      <c r="F28">
        <f>COUNTIFS(AgentOSUploads!A:A,A28,AgentOSUploads!I:I,"&gt; ")</f>
        <v>0</v>
      </c>
      <c r="G28" s="2">
        <f>SUMIFS(AgentOSUploads!I:I,AgentOSUploads!C:C,"&lt;&gt;Deleted",AgentOSUploads!A:A,A28,AgentOSUploads!K:K,"&gt; ")</f>
        <v>0</v>
      </c>
      <c r="H28">
        <f>COUNTIF('Bank Statements'!$A:$A,A28)</f>
        <v>0</v>
      </c>
      <c r="I28">
        <f>COUNTIFS(AgentOSUploads!A:A,A28,AgentOSUploads!C:C,"&lt;&gt;Deleted")</f>
        <v>0</v>
      </c>
      <c r="K28" s="2">
        <f t="shared" si="5"/>
        <v>0</v>
      </c>
      <c r="L28" s="2">
        <f t="shared" si="5"/>
        <v>0</v>
      </c>
      <c r="O28" s="2">
        <f t="shared" si="1"/>
        <v>0</v>
      </c>
      <c r="P28">
        <f t="shared" si="2"/>
        <v>0</v>
      </c>
    </row>
    <row r="29" spans="1:16" x14ac:dyDescent="0.25">
      <c r="A29" s="1">
        <f t="shared" si="3"/>
        <v>45408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SUMIFS(AgentOSUploads!I:I,AgentOSUploads!C:C,"Deleted",AgentOSUploads!A:A,A29)</f>
        <v>0</v>
      </c>
      <c r="F29">
        <f>COUNTIFS(AgentOSUploads!A:A,A29,AgentOSUploads!I:I,"&gt; ")</f>
        <v>0</v>
      </c>
      <c r="G29" s="2">
        <f>SUMIFS(AgentOSUploads!I:I,AgentOSUploads!C:C,"&lt;&gt;Deleted",AgentOSUploads!A:A,A29,AgentOSUploads!K:K,"&gt; ")</f>
        <v>0</v>
      </c>
      <c r="H29">
        <f>COUNTIF('Bank Statements'!$A:$A,A29)</f>
        <v>0</v>
      </c>
      <c r="I29">
        <f>COUNTIFS(AgentOSUploads!A:A,A29,AgentOSUploads!C:C,"&lt;&gt;Deleted")</f>
        <v>0</v>
      </c>
      <c r="K29" s="2">
        <f t="shared" si="5"/>
        <v>0</v>
      </c>
      <c r="L29" s="2">
        <f t="shared" si="5"/>
        <v>0</v>
      </c>
      <c r="O29" s="2">
        <f t="shared" si="1"/>
        <v>0</v>
      </c>
      <c r="P29">
        <f t="shared" si="2"/>
        <v>0</v>
      </c>
    </row>
    <row r="30" spans="1:16" x14ac:dyDescent="0.25">
      <c r="A30" s="1">
        <f t="shared" si="3"/>
        <v>45409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SUMIFS(AgentOSUploads!I:I,AgentOSUploads!C:C,"Deleted",AgentOSUploads!A:A,A30)</f>
        <v>0</v>
      </c>
      <c r="F30">
        <f>COUNTIFS(AgentOSUploads!A:A,A30,AgentOSUploads!I:I,"&gt; ")</f>
        <v>0</v>
      </c>
      <c r="G30" s="2">
        <f>SUMIFS(AgentOSUploads!I:I,AgentOSUploads!C:C,"&lt;&gt;Deleted",AgentOSUploads!A:A,A30,AgentOSUploads!K:K,"&gt; ")</f>
        <v>0</v>
      </c>
      <c r="H30">
        <f>COUNTIF('Bank Statements'!$A:$A,A30)</f>
        <v>0</v>
      </c>
      <c r="I30">
        <f>COUNTIFS(AgentOSUploads!A:A,A30,AgentOSUploads!C:C,"&lt;&gt;Deleted")</f>
        <v>0</v>
      </c>
      <c r="K30" s="2">
        <f t="shared" si="5"/>
        <v>0</v>
      </c>
      <c r="L30" s="2">
        <f t="shared" si="5"/>
        <v>0</v>
      </c>
      <c r="O30" s="2">
        <f t="shared" si="1"/>
        <v>0</v>
      </c>
      <c r="P30">
        <f t="shared" si="2"/>
        <v>0</v>
      </c>
    </row>
    <row r="31" spans="1:16" x14ac:dyDescent="0.25">
      <c r="A31" s="1">
        <f t="shared" si="3"/>
        <v>45410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SUMIFS(AgentOSUploads!I:I,AgentOSUploads!C:C,"Deleted",AgentOSUploads!A:A,A31)</f>
        <v>0</v>
      </c>
      <c r="F31">
        <f>COUNTIFS(AgentOSUploads!A:A,A31,AgentOSUploads!I:I,"&gt; ")</f>
        <v>0</v>
      </c>
      <c r="G31" s="2">
        <f>SUMIFS(AgentOSUploads!I:I,AgentOSUploads!C:C,"&lt;&gt;Deleted",AgentOSUploads!A:A,A31,AgentOSUploads!K:K,"&gt; ")</f>
        <v>0</v>
      </c>
      <c r="H31">
        <f>COUNTIF('Bank Statements'!$A:$A,A31)</f>
        <v>0</v>
      </c>
      <c r="I31">
        <f>COUNTIFS(AgentOSUploads!A:A,A31,AgentOSUploads!C:C,"&lt;&gt;Deleted")</f>
        <v>0</v>
      </c>
      <c r="K31" s="2">
        <f t="shared" si="5"/>
        <v>0</v>
      </c>
      <c r="L31" s="2">
        <f t="shared" si="5"/>
        <v>0</v>
      </c>
      <c r="O31" s="2">
        <f t="shared" si="1"/>
        <v>0</v>
      </c>
      <c r="P31">
        <f t="shared" si="2"/>
        <v>0</v>
      </c>
    </row>
    <row r="32" spans="1:16" x14ac:dyDescent="0.25">
      <c r="A32" s="1">
        <f t="shared" si="3"/>
        <v>45411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SUMIFS(AgentOSUploads!I:I,AgentOSUploads!C:C,"Deleted",AgentOSUploads!A:A,A32)</f>
        <v>0</v>
      </c>
      <c r="F32">
        <f>COUNTIFS(AgentOSUploads!A:A,A32,AgentOSUploads!I:I,"&gt; ")</f>
        <v>0</v>
      </c>
      <c r="G32" s="2">
        <f>SUMIFS(AgentOSUploads!I:I,AgentOSUploads!C:C,"&lt;&gt;Deleted",AgentOSUploads!A:A,A32,AgentOSUploads!K:K,"&gt; ")</f>
        <v>0</v>
      </c>
      <c r="H32">
        <f>COUNTIF('Bank Statements'!$A:$A,A32)</f>
        <v>0</v>
      </c>
      <c r="I32">
        <f>COUNTIFS(AgentOSUploads!A:A,A32,AgentOSUploads!C:C,"&lt;&gt;Deleted")</f>
        <v>0</v>
      </c>
      <c r="K32" s="2">
        <f t="shared" si="5"/>
        <v>0</v>
      </c>
      <c r="L32" s="2">
        <f t="shared" si="5"/>
        <v>0</v>
      </c>
      <c r="O32" s="2">
        <f t="shared" si="1"/>
        <v>0</v>
      </c>
      <c r="P32">
        <f t="shared" si="2"/>
        <v>0</v>
      </c>
    </row>
    <row r="33" spans="1:16" x14ac:dyDescent="0.25">
      <c r="A33" s="1">
        <f t="shared" si="3"/>
        <v>45412</v>
      </c>
      <c r="B33" s="2">
        <f>SUMIF('Bank Statements'!$A:$A,A33,'Bank Statements'!$D:$D)</f>
        <v>0</v>
      </c>
      <c r="C33" s="2">
        <f>SUMIFS(AgentOSUploads!I:I,AgentOSUploads!C:C,"&lt;&gt;Deleted",AgentOSUploads!A:A,A33)</f>
        <v>0</v>
      </c>
      <c r="D33" s="2">
        <f t="shared" ref="D33" si="6">B33-C33</f>
        <v>0</v>
      </c>
      <c r="E33" s="2">
        <f>SUMIFS(AgentOSUploads!I:I,AgentOSUploads!C:C,"Deleted",AgentOSUploads!A:A,A33)</f>
        <v>0</v>
      </c>
      <c r="F33">
        <f>COUNTIFS(AgentOSUploads!A:A,A33,AgentOSUploads!I:I,"&gt; ")</f>
        <v>0</v>
      </c>
      <c r="G33" s="2">
        <f>SUMIFS(AgentOSUploads!I:I,AgentOSUploads!C:C,"&lt;&gt;Deleted",AgentOSUploads!A:A,A33,AgentOSUploads!K:K,"&gt; ")</f>
        <v>0</v>
      </c>
      <c r="H33">
        <f>COUNTIF('Bank Statements'!$A:$A,A33)</f>
        <v>0</v>
      </c>
      <c r="I33">
        <f>COUNTIFS(AgentOSUploads!A:A,A33,AgentOSUploads!C:C,"&lt;&gt;Deleted")</f>
        <v>0</v>
      </c>
      <c r="K33" s="2">
        <f t="shared" ref="K33" si="7">K32+B33</f>
        <v>0</v>
      </c>
      <c r="L33" s="2">
        <f t="shared" ref="L33" si="8">L32+C33</f>
        <v>0</v>
      </c>
      <c r="O33" s="2">
        <f t="shared" ref="O33" si="9">L33-N33</f>
        <v>0</v>
      </c>
      <c r="P33">
        <f t="shared" ref="P33" si="10">K33-N33</f>
        <v>0</v>
      </c>
    </row>
    <row r="36" spans="1:16" x14ac:dyDescent="0.25">
      <c r="B36" s="2">
        <f t="shared" ref="B36:I36" si="11">SUM(B3:B33)</f>
        <v>0</v>
      </c>
      <c r="C36" s="2">
        <f t="shared" si="11"/>
        <v>0</v>
      </c>
      <c r="D36" s="2">
        <f t="shared" si="11"/>
        <v>0</v>
      </c>
      <c r="E36" s="2">
        <f t="shared" si="11"/>
        <v>0</v>
      </c>
      <c r="F36" s="2">
        <f t="shared" si="11"/>
        <v>0</v>
      </c>
      <c r="G36" s="2">
        <f t="shared" si="11"/>
        <v>0</v>
      </c>
      <c r="H36" s="2">
        <f t="shared" si="11"/>
        <v>0</v>
      </c>
      <c r="I36" s="2">
        <f t="shared" si="1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5"/>
  <sheetViews>
    <sheetView workbookViewId="0">
      <pane xSplit="10" ySplit="13" topLeftCell="K14" activePane="bottomRight" state="frozen"/>
      <selection pane="topRight" activeCell="J1" sqref="J1"/>
      <selection pane="bottomLeft" activeCell="A14" sqref="A14"/>
      <selection pane="bottomRight" activeCell="E9" sqref="E9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3.85546875" bestFit="1" customWidth="1"/>
    <col min="4" max="4" width="14.5703125" bestFit="1" customWidth="1"/>
    <col min="5" max="5" width="14.5703125" customWidth="1"/>
    <col min="6" max="6" width="14.85546875" bestFit="1" customWidth="1"/>
    <col min="7" max="7" width="14.28515625" bestFit="1" customWidth="1"/>
    <col min="8" max="8" width="14.7109375" bestFit="1" customWidth="1"/>
    <col min="9" max="9" width="13.28515625" customWidth="1"/>
    <col min="10" max="10" width="13.5703125" customWidth="1"/>
    <col min="12" max="12" width="12.5703125" bestFit="1" customWidth="1"/>
    <col min="13" max="13" width="16" bestFit="1" customWidth="1"/>
    <col min="16" max="16" width="12.7109375" bestFit="1" customWidth="1"/>
  </cols>
  <sheetData>
    <row r="1" spans="1:17" x14ac:dyDescent="0.25">
      <c r="A1" t="s">
        <v>7</v>
      </c>
      <c r="C1">
        <f>April!K32</f>
        <v>0</v>
      </c>
    </row>
    <row r="2" spans="1:17" s="3" customFormat="1" ht="29.2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21</v>
      </c>
      <c r="F2" s="3" t="s">
        <v>5</v>
      </c>
      <c r="G2" s="3" t="s">
        <v>3</v>
      </c>
      <c r="H2" s="3" t="s">
        <v>4</v>
      </c>
      <c r="I2" s="3" t="s">
        <v>6</v>
      </c>
      <c r="J2" s="3" t="s">
        <v>16</v>
      </c>
      <c r="L2" s="3" t="s">
        <v>8</v>
      </c>
      <c r="M2" s="3" t="s">
        <v>17</v>
      </c>
      <c r="O2" s="3" t="s">
        <v>9</v>
      </c>
      <c r="P2" s="3" t="s">
        <v>18</v>
      </c>
      <c r="Q2" s="3" t="s">
        <v>19</v>
      </c>
    </row>
    <row r="3" spans="1:17" x14ac:dyDescent="0.25">
      <c r="A3" s="1">
        <f>April!A33+1</f>
        <v>45413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SUMIF(Calmony!$A:$A,A3,Calmony!$G:$G)</f>
        <v>0</v>
      </c>
      <c r="F3" s="2">
        <f>SUMIFS(AgentOSUploads!I:I,AgentOSUploads!C:C,"Deleted",AgentOSUploads!A:A,A3)</f>
        <v>0</v>
      </c>
      <c r="G3">
        <f>COUNTIFS(AgentOSUploads!A:A,A3,AgentOSUploads!K:K,"&gt; ")</f>
        <v>0</v>
      </c>
      <c r="H3" s="2">
        <f>SUMIFS(AgentOSUploads!I:I,AgentOSUploads!C:C,"&lt;&gt;Deleted",AgentOSUploads!A:A,A3,AgentOSUploads!K:K,"&gt; ")</f>
        <v>0</v>
      </c>
      <c r="I3">
        <f>COUNTIF('Bank Statements'!A:A,A3)</f>
        <v>0</v>
      </c>
      <c r="J3">
        <f>COUNTIFS(AgentOSUploads!A:A,A3,AgentOSUploads!C:C,"&lt;&gt;Deleted")</f>
        <v>0</v>
      </c>
      <c r="L3" s="2">
        <f>C1+B3</f>
        <v>0</v>
      </c>
      <c r="M3" s="2">
        <f>C1+C3</f>
        <v>0</v>
      </c>
      <c r="P3" s="2">
        <f>M3-O3</f>
        <v>0</v>
      </c>
      <c r="Q3">
        <f>L3-O3</f>
        <v>0</v>
      </c>
    </row>
    <row r="4" spans="1:17" x14ac:dyDescent="0.25">
      <c r="A4" s="1">
        <f>A3+1</f>
        <v>45414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3" si="0">B4-C4</f>
        <v>0</v>
      </c>
      <c r="E4" s="2">
        <f>SUMIF(Calmony!$A:$A,A4,Calmony!$G:$G)</f>
        <v>0</v>
      </c>
      <c r="F4" s="2">
        <f>SUMIFS(AgentOSUploads!I:I,AgentOSUploads!C:C,"Deleted",AgentOSUploads!A:A,A4)</f>
        <v>0</v>
      </c>
      <c r="G4">
        <f>COUNTIFS(AgentOSUploads!A:A,A4,AgentOSUploads!I:I,"&gt; ")</f>
        <v>0</v>
      </c>
      <c r="H4" s="2">
        <f>SUMIFS(AgentOSUploads!I:I,AgentOSUploads!C:C,"&lt;&gt;Deleted",AgentOSUploads!A:A,A4,AgentOSUploads!K:K,"&gt; ")</f>
        <v>0</v>
      </c>
      <c r="I4">
        <f>COUNTIF('Bank Statements'!A:A,A4)</f>
        <v>0</v>
      </c>
      <c r="J4">
        <f>COUNTIFS(AgentOSUploads!A:A,A4,AgentOSUploads!C:C,"&lt;&gt;Deleted")</f>
        <v>0</v>
      </c>
      <c r="L4" s="2">
        <f t="shared" ref="L4:L33" si="1">L3+B4</f>
        <v>0</v>
      </c>
      <c r="M4" s="2">
        <f t="shared" ref="M4:M33" si="2">M3+C4</f>
        <v>0</v>
      </c>
      <c r="P4" s="2">
        <f t="shared" ref="P4:P33" si="3">M4-O4</f>
        <v>0</v>
      </c>
      <c r="Q4">
        <f t="shared" ref="Q4:Q33" si="4">L4-O4</f>
        <v>0</v>
      </c>
    </row>
    <row r="5" spans="1:17" x14ac:dyDescent="0.25">
      <c r="A5" s="1">
        <f t="shared" ref="A5:A33" si="5">A4+1</f>
        <v>45415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0"/>
        <v>0</v>
      </c>
      <c r="E5" s="2">
        <f>SUMIF(Calmony!$A:$A,A5,Calmony!$G:$G)</f>
        <v>0</v>
      </c>
      <c r="F5" s="2">
        <f>SUMIFS(AgentOSUploads!I:I,AgentOSUploads!C:C,"Deleted",AgentOSUploads!A:A,A5)</f>
        <v>0</v>
      </c>
      <c r="G5">
        <f>COUNTIFS(AgentOSUploads!A:A,A5,AgentOSUploads!I:I,"&gt; ")</f>
        <v>0</v>
      </c>
      <c r="H5" s="2">
        <f>SUMIFS(AgentOSUploads!I:I,AgentOSUploads!C:C,"&lt;&gt;Deleted",AgentOSUploads!A:A,A5,AgentOSUploads!K:K,"&gt; ")</f>
        <v>0</v>
      </c>
      <c r="I5">
        <f>COUNTIF('Bank Statements'!A:A,A5)</f>
        <v>0</v>
      </c>
      <c r="J5">
        <f>COUNTIFS(AgentOSUploads!A:A,A5,AgentOSUploads!C:C,"&lt;&gt;Deleted")</f>
        <v>0</v>
      </c>
      <c r="L5" s="2">
        <f t="shared" si="1"/>
        <v>0</v>
      </c>
      <c r="M5" s="2">
        <f t="shared" si="2"/>
        <v>0</v>
      </c>
      <c r="P5" s="2">
        <f t="shared" si="3"/>
        <v>0</v>
      </c>
      <c r="Q5">
        <f t="shared" si="4"/>
        <v>0</v>
      </c>
    </row>
    <row r="6" spans="1:17" x14ac:dyDescent="0.25">
      <c r="A6" s="1">
        <f t="shared" si="5"/>
        <v>45416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0"/>
        <v>0</v>
      </c>
      <c r="E6" s="2">
        <f>SUMIF(Calmony!$A:$A,A6,Calmony!$G:$G)</f>
        <v>0</v>
      </c>
      <c r="F6" s="2">
        <f>SUMIFS(AgentOSUploads!I:I,AgentOSUploads!C:C,"Deleted",AgentOSUploads!A:A,A6)</f>
        <v>0</v>
      </c>
      <c r="G6">
        <f>COUNTIFS(AgentOSUploads!A:A,A6,AgentOSUploads!I:I,"&gt; ")</f>
        <v>0</v>
      </c>
      <c r="H6" s="2">
        <f>SUMIFS(AgentOSUploads!I:I,AgentOSUploads!C:C,"&lt;&gt;Deleted",AgentOSUploads!A:A,A6,AgentOSUploads!K:K,"&gt; ")</f>
        <v>0</v>
      </c>
      <c r="I6">
        <f>COUNTIF('Bank Statements'!A:A,A6)</f>
        <v>0</v>
      </c>
      <c r="J6">
        <f>COUNTIFS(AgentOSUploads!A:A,A6,AgentOSUploads!C:C,"&lt;&gt;Deleted")</f>
        <v>0</v>
      </c>
      <c r="L6" s="2">
        <f t="shared" si="1"/>
        <v>0</v>
      </c>
      <c r="M6" s="2">
        <f t="shared" si="2"/>
        <v>0</v>
      </c>
      <c r="P6" s="2">
        <f t="shared" si="3"/>
        <v>0</v>
      </c>
      <c r="Q6">
        <f t="shared" si="4"/>
        <v>0</v>
      </c>
    </row>
    <row r="7" spans="1:17" x14ac:dyDescent="0.25">
      <c r="A7" s="1">
        <f t="shared" si="5"/>
        <v>45417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0"/>
        <v>0</v>
      </c>
      <c r="E7" s="2">
        <f>SUMIF(Calmony!$A:$A,A7,Calmony!$G:$G)</f>
        <v>0</v>
      </c>
      <c r="F7" s="2">
        <f>SUMIFS(AgentOSUploads!I:I,AgentOSUploads!C:C,"Deleted",AgentOSUploads!A:A,A7)</f>
        <v>0</v>
      </c>
      <c r="G7">
        <f>COUNTIFS(AgentOSUploads!A:A,A7,AgentOSUploads!I:I,"&gt; ")</f>
        <v>0</v>
      </c>
      <c r="H7" s="2">
        <f>SUMIFS(AgentOSUploads!I:I,AgentOSUploads!C:C,"&lt;&gt;Deleted",AgentOSUploads!A:A,A7,AgentOSUploads!K:K,"&gt; ")</f>
        <v>0</v>
      </c>
      <c r="I7">
        <f>COUNTIF('Bank Statements'!A:A,A7)</f>
        <v>0</v>
      </c>
      <c r="J7">
        <f>COUNTIFS(AgentOSUploads!A:A,A7,AgentOSUploads!C:C,"&lt;&gt;Deleted")</f>
        <v>0</v>
      </c>
      <c r="L7" s="2">
        <f t="shared" si="1"/>
        <v>0</v>
      </c>
      <c r="M7" s="2">
        <f t="shared" si="2"/>
        <v>0</v>
      </c>
      <c r="P7" s="2">
        <f t="shared" si="3"/>
        <v>0</v>
      </c>
      <c r="Q7">
        <f t="shared" si="4"/>
        <v>0</v>
      </c>
    </row>
    <row r="8" spans="1:17" x14ac:dyDescent="0.25">
      <c r="A8" s="1">
        <f t="shared" si="5"/>
        <v>45418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0"/>
        <v>0</v>
      </c>
      <c r="E8" s="2">
        <f>SUMIF(Calmony!$A:$A,A8,Calmony!$G:$G)</f>
        <v>0</v>
      </c>
      <c r="F8" s="2">
        <f>SUMIFS(AgentOSUploads!I:I,AgentOSUploads!C:C,"Deleted",AgentOSUploads!A:A,A8)</f>
        <v>0</v>
      </c>
      <c r="G8">
        <f>COUNTIFS(AgentOSUploads!A:A,A8,AgentOSUploads!I:I,"&gt; ")</f>
        <v>0</v>
      </c>
      <c r="H8" s="2">
        <f>SUMIFS(AgentOSUploads!I:I,AgentOSUploads!C:C,"&lt;&gt;Deleted",AgentOSUploads!A:A,A8,AgentOSUploads!K:K,"&gt; ")</f>
        <v>0</v>
      </c>
      <c r="I8">
        <f>COUNTIF('Bank Statements'!A:A,A8)</f>
        <v>0</v>
      </c>
      <c r="J8">
        <f>COUNTIFS(AgentOSUploads!A:A,A8,AgentOSUploads!C:C,"&lt;&gt;Deleted")</f>
        <v>0</v>
      </c>
      <c r="L8" s="2">
        <f t="shared" si="1"/>
        <v>0</v>
      </c>
      <c r="M8" s="2">
        <f t="shared" si="2"/>
        <v>0</v>
      </c>
      <c r="P8" s="2">
        <f t="shared" si="3"/>
        <v>0</v>
      </c>
      <c r="Q8">
        <f t="shared" si="4"/>
        <v>0</v>
      </c>
    </row>
    <row r="9" spans="1:17" x14ac:dyDescent="0.25">
      <c r="A9" s="1">
        <f t="shared" si="5"/>
        <v>45419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0"/>
        <v>0</v>
      </c>
      <c r="E9" s="2">
        <f>SUMIF(Calmony!$A:$A,A9,Calmony!$G:$G)</f>
        <v>0</v>
      </c>
      <c r="F9" s="2">
        <f>SUMIFS(AgentOSUploads!I:I,AgentOSUploads!C:C,"Deleted",AgentOSUploads!A:A,A9)</f>
        <v>0</v>
      </c>
      <c r="G9">
        <f>COUNTIFS(AgentOSUploads!A:A,A9,AgentOSUploads!I:I,"&gt; ")</f>
        <v>0</v>
      </c>
      <c r="H9" s="2">
        <f>SUMIFS(AgentOSUploads!I:I,AgentOSUploads!C:C,"&lt;&gt;Deleted",AgentOSUploads!A:A,A9,AgentOSUploads!K:K,"&gt; ")</f>
        <v>0</v>
      </c>
      <c r="I9">
        <f>COUNTIF('Bank Statements'!A:A,A9)</f>
        <v>0</v>
      </c>
      <c r="J9">
        <f>COUNTIFS(AgentOSUploads!A:A,A9,AgentOSUploads!C:C,"&lt;&gt;Deleted")</f>
        <v>0</v>
      </c>
      <c r="L9" s="2">
        <f t="shared" si="1"/>
        <v>0</v>
      </c>
      <c r="M9" s="2">
        <f t="shared" si="2"/>
        <v>0</v>
      </c>
      <c r="P9" s="2">
        <f t="shared" si="3"/>
        <v>0</v>
      </c>
      <c r="Q9">
        <f t="shared" si="4"/>
        <v>0</v>
      </c>
    </row>
    <row r="10" spans="1:17" x14ac:dyDescent="0.25">
      <c r="A10" s="1">
        <f t="shared" si="5"/>
        <v>45420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0"/>
        <v>0</v>
      </c>
      <c r="E10" s="2">
        <f>SUMIF(Calmony!$A:$A,A10,Calmony!$G:$G)</f>
        <v>0</v>
      </c>
      <c r="F10" s="2">
        <f>SUMIFS(AgentOSUploads!I:I,AgentOSUploads!C:C,"Deleted",AgentOSUploads!A:A,A10)</f>
        <v>0</v>
      </c>
      <c r="G10">
        <f>COUNTIFS(AgentOSUploads!A:A,A10,AgentOSUploads!I:I,"&gt; ")</f>
        <v>0</v>
      </c>
      <c r="H10" s="2">
        <f>SUMIFS(AgentOSUploads!I:I,AgentOSUploads!C:C,"&lt;&gt;Deleted",AgentOSUploads!A:A,A10,AgentOSUploads!K:K,"&gt; ")</f>
        <v>0</v>
      </c>
      <c r="I10">
        <f>COUNTIF('Bank Statements'!A:A,A10)</f>
        <v>0</v>
      </c>
      <c r="J10">
        <f>COUNTIFS(AgentOSUploads!A:A,A10,AgentOSUploads!C:C,"&lt;&gt;Deleted")</f>
        <v>0</v>
      </c>
      <c r="L10" s="2">
        <f t="shared" si="1"/>
        <v>0</v>
      </c>
      <c r="M10" s="2">
        <f t="shared" si="2"/>
        <v>0</v>
      </c>
      <c r="P10" s="2">
        <f t="shared" si="3"/>
        <v>0</v>
      </c>
      <c r="Q10">
        <f t="shared" si="4"/>
        <v>0</v>
      </c>
    </row>
    <row r="11" spans="1:17" x14ac:dyDescent="0.25">
      <c r="A11" s="1">
        <f t="shared" si="5"/>
        <v>45421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0"/>
        <v>0</v>
      </c>
      <c r="E11" s="2">
        <f>SUMIF(Calmony!$A:$A,A11,Calmony!$G:$G)</f>
        <v>0</v>
      </c>
      <c r="F11" s="2">
        <f>SUMIFS(AgentOSUploads!I:I,AgentOSUploads!C:C,"Deleted",AgentOSUploads!A:A,A11)</f>
        <v>0</v>
      </c>
      <c r="G11">
        <f>COUNTIFS(AgentOSUploads!A:A,A11,AgentOSUploads!I:I,"&gt; ")</f>
        <v>0</v>
      </c>
      <c r="H11" s="2">
        <f>SUMIFS(AgentOSUploads!I:I,AgentOSUploads!C:C,"&lt;&gt;Deleted",AgentOSUploads!A:A,A11,AgentOSUploads!K:K,"&gt; ")</f>
        <v>0</v>
      </c>
      <c r="I11">
        <f>COUNTIF('Bank Statements'!A:A,A11)</f>
        <v>0</v>
      </c>
      <c r="J11">
        <f>COUNTIFS(AgentOSUploads!A:A,A11,AgentOSUploads!C:C,"&lt;&gt;Deleted")</f>
        <v>0</v>
      </c>
      <c r="L11" s="2">
        <f t="shared" si="1"/>
        <v>0</v>
      </c>
      <c r="M11" s="2">
        <f t="shared" si="2"/>
        <v>0</v>
      </c>
      <c r="P11" s="2">
        <f t="shared" si="3"/>
        <v>0</v>
      </c>
      <c r="Q11">
        <f t="shared" si="4"/>
        <v>0</v>
      </c>
    </row>
    <row r="12" spans="1:17" x14ac:dyDescent="0.25">
      <c r="A12" s="1">
        <f t="shared" si="5"/>
        <v>45422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0"/>
        <v>0</v>
      </c>
      <c r="E12" s="2">
        <f>SUMIF(Calmony!$A:$A,A12,Calmony!$G:$G)</f>
        <v>0</v>
      </c>
      <c r="F12" s="2">
        <f>SUMIFS(AgentOSUploads!I:I,AgentOSUploads!C:C,"Deleted",AgentOSUploads!A:A,A12)</f>
        <v>0</v>
      </c>
      <c r="G12">
        <f>COUNTIFS(AgentOSUploads!A:A,A12,AgentOSUploads!I:I,"&gt; ")</f>
        <v>0</v>
      </c>
      <c r="H12" s="2">
        <f>SUMIFS(AgentOSUploads!I:I,AgentOSUploads!C:C,"&lt;&gt;Deleted",AgentOSUploads!A:A,A12,AgentOSUploads!K:K,"&gt; ")</f>
        <v>0</v>
      </c>
      <c r="I12">
        <f>COUNTIF('Bank Statements'!A:A,A12)</f>
        <v>0</v>
      </c>
      <c r="J12">
        <f>COUNTIFS(AgentOSUploads!A:A,A12,AgentOSUploads!C:C,"&lt;&gt;Deleted")</f>
        <v>0</v>
      </c>
      <c r="L12" s="2">
        <f t="shared" si="1"/>
        <v>0</v>
      </c>
      <c r="M12" s="2">
        <f t="shared" si="2"/>
        <v>0</v>
      </c>
      <c r="P12" s="2">
        <f t="shared" si="3"/>
        <v>0</v>
      </c>
      <c r="Q12">
        <f t="shared" si="4"/>
        <v>0</v>
      </c>
    </row>
    <row r="13" spans="1:17" x14ac:dyDescent="0.25">
      <c r="A13" s="1">
        <f t="shared" si="5"/>
        <v>45423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0"/>
        <v>0</v>
      </c>
      <c r="E13" s="2">
        <f>SUMIF(Calmony!$A:$A,A13,Calmony!$G:$G)</f>
        <v>0</v>
      </c>
      <c r="F13" s="2">
        <f>SUMIFS(AgentOSUploads!I:I,AgentOSUploads!C:C,"Deleted",AgentOSUploads!A:A,A13)</f>
        <v>0</v>
      </c>
      <c r="G13">
        <f>COUNTIFS(AgentOSUploads!A:A,A13,AgentOSUploads!I:I,"&gt; ")</f>
        <v>0</v>
      </c>
      <c r="H13" s="2">
        <f>SUMIFS(AgentOSUploads!I:I,AgentOSUploads!C:C,"&lt;&gt;Deleted",AgentOSUploads!A:A,A13,AgentOSUploads!K:K,"&gt; ")</f>
        <v>0</v>
      </c>
      <c r="I13">
        <f>COUNTIF('Bank Statements'!A:A,A13)</f>
        <v>0</v>
      </c>
      <c r="J13">
        <f>COUNTIFS(AgentOSUploads!A:A,A13,AgentOSUploads!C:C,"&lt;&gt;Deleted")</f>
        <v>0</v>
      </c>
      <c r="L13" s="2">
        <f t="shared" si="1"/>
        <v>0</v>
      </c>
      <c r="M13" s="2">
        <f t="shared" si="2"/>
        <v>0</v>
      </c>
      <c r="P13" s="2">
        <f t="shared" si="3"/>
        <v>0</v>
      </c>
      <c r="Q13">
        <f t="shared" si="4"/>
        <v>0</v>
      </c>
    </row>
    <row r="14" spans="1:17" x14ac:dyDescent="0.25">
      <c r="A14" s="1">
        <f t="shared" si="5"/>
        <v>45424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0"/>
        <v>0</v>
      </c>
      <c r="E14" s="2">
        <f>SUMIF(Calmony!$A:$A,A14,Calmony!$G:$G)</f>
        <v>0</v>
      </c>
      <c r="F14" s="2">
        <f>SUMIFS(AgentOSUploads!I:I,AgentOSUploads!C:C,"Deleted",AgentOSUploads!A:A,A14)</f>
        <v>0</v>
      </c>
      <c r="G14">
        <f>COUNTIFS(AgentOSUploads!A:A,A14,AgentOSUploads!I:I,"&gt; ")</f>
        <v>0</v>
      </c>
      <c r="H14" s="2">
        <f>SUMIFS(AgentOSUploads!I:I,AgentOSUploads!C:C,"&lt;&gt;Deleted",AgentOSUploads!A:A,A14,AgentOSUploads!K:K,"&gt; ")</f>
        <v>0</v>
      </c>
      <c r="I14">
        <f>COUNTIF('Bank Statements'!A:A,A14)</f>
        <v>0</v>
      </c>
      <c r="J14">
        <f>COUNTIFS(AgentOSUploads!A:A,A14,AgentOSUploads!C:C,"&lt;&gt;Deleted")</f>
        <v>0</v>
      </c>
      <c r="L14" s="2">
        <f t="shared" si="1"/>
        <v>0</v>
      </c>
      <c r="M14" s="2">
        <f t="shared" si="2"/>
        <v>0</v>
      </c>
      <c r="P14" s="2">
        <f t="shared" si="3"/>
        <v>0</v>
      </c>
      <c r="Q14">
        <f t="shared" si="4"/>
        <v>0</v>
      </c>
    </row>
    <row r="15" spans="1:17" x14ac:dyDescent="0.25">
      <c r="A15" s="1">
        <f t="shared" si="5"/>
        <v>45425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0"/>
        <v>0</v>
      </c>
      <c r="E15" s="2">
        <f>SUMIF(Calmony!$A:$A,A15,Calmony!$G:$G)</f>
        <v>0</v>
      </c>
      <c r="F15" s="2">
        <f>SUMIFS(AgentOSUploads!I:I,AgentOSUploads!C:C,"Deleted",AgentOSUploads!A:A,A15)</f>
        <v>0</v>
      </c>
      <c r="G15">
        <f>COUNTIFS(AgentOSUploads!A:A,A15,AgentOSUploads!I:I,"&gt; ")</f>
        <v>0</v>
      </c>
      <c r="H15" s="2">
        <f>SUMIFS(AgentOSUploads!I:I,AgentOSUploads!C:C,"&lt;&gt;Deleted",AgentOSUploads!A:A,A15,AgentOSUploads!K:K,"&gt; ")</f>
        <v>0</v>
      </c>
      <c r="I15">
        <f>COUNTIF('Bank Statements'!A:A,A15)</f>
        <v>0</v>
      </c>
      <c r="J15">
        <f>COUNTIFS(AgentOSUploads!A:A,A15,AgentOSUploads!C:C,"&lt;&gt;Deleted")</f>
        <v>0</v>
      </c>
      <c r="L15" s="2">
        <f t="shared" si="1"/>
        <v>0</v>
      </c>
      <c r="M15" s="2">
        <f t="shared" si="2"/>
        <v>0</v>
      </c>
      <c r="P15" s="2">
        <f t="shared" si="3"/>
        <v>0</v>
      </c>
      <c r="Q15">
        <f t="shared" si="4"/>
        <v>0</v>
      </c>
    </row>
    <row r="16" spans="1:17" x14ac:dyDescent="0.25">
      <c r="A16" s="1">
        <f t="shared" si="5"/>
        <v>45426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0"/>
        <v>0</v>
      </c>
      <c r="E16" s="2">
        <f>SUMIF(Calmony!$A:$A,A16,Calmony!$G:$G)</f>
        <v>0</v>
      </c>
      <c r="F16" s="2">
        <f>SUMIFS(AgentOSUploads!I:I,AgentOSUploads!C:C,"Deleted",AgentOSUploads!A:A,A16)</f>
        <v>0</v>
      </c>
      <c r="G16">
        <f>COUNTIFS(AgentOSUploads!A:A,A16,AgentOSUploads!I:I,"&gt; ")</f>
        <v>0</v>
      </c>
      <c r="H16" s="2">
        <f>SUMIFS(AgentOSUploads!I:I,AgentOSUploads!C:C,"&lt;&gt;Deleted",AgentOSUploads!A:A,A16,AgentOSUploads!K:K,"&gt; ")</f>
        <v>0</v>
      </c>
      <c r="I16">
        <f>COUNTIF('Bank Statements'!A:A,A16)</f>
        <v>0</v>
      </c>
      <c r="J16">
        <f>COUNTIFS(AgentOSUploads!A:A,A16,AgentOSUploads!C:C,"&lt;&gt;Deleted")</f>
        <v>0</v>
      </c>
      <c r="L16" s="2">
        <f t="shared" si="1"/>
        <v>0</v>
      </c>
      <c r="M16" s="2">
        <f t="shared" si="2"/>
        <v>0</v>
      </c>
      <c r="P16" s="2">
        <f t="shared" si="3"/>
        <v>0</v>
      </c>
      <c r="Q16">
        <f t="shared" si="4"/>
        <v>0</v>
      </c>
    </row>
    <row r="17" spans="1:17" x14ac:dyDescent="0.25">
      <c r="A17" s="1">
        <f t="shared" si="5"/>
        <v>45427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0"/>
        <v>0</v>
      </c>
      <c r="E17" s="2">
        <f>SUMIF(Calmony!$A:$A,A17,Calmony!$G:$G)</f>
        <v>0</v>
      </c>
      <c r="F17" s="2">
        <f>SUMIFS(AgentOSUploads!I:I,AgentOSUploads!C:C,"Deleted",AgentOSUploads!A:A,A17)</f>
        <v>0</v>
      </c>
      <c r="G17">
        <f>COUNTIFS(AgentOSUploads!A:A,A17,AgentOSUploads!I:I,"&gt; ")</f>
        <v>0</v>
      </c>
      <c r="H17" s="2">
        <f>SUMIFS(AgentOSUploads!I:I,AgentOSUploads!C:C,"&lt;&gt;Deleted",AgentOSUploads!A:A,A17,AgentOSUploads!K:K,"&gt; ")</f>
        <v>0</v>
      </c>
      <c r="I17">
        <f>COUNTIF('Bank Statements'!A:A,A17)</f>
        <v>0</v>
      </c>
      <c r="J17">
        <f>COUNTIFS(AgentOSUploads!A:A,A17,AgentOSUploads!C:C,"&lt;&gt;Deleted")</f>
        <v>0</v>
      </c>
      <c r="L17" s="2">
        <f t="shared" si="1"/>
        <v>0</v>
      </c>
      <c r="M17" s="2">
        <f t="shared" si="2"/>
        <v>0</v>
      </c>
      <c r="P17" s="2">
        <f t="shared" si="3"/>
        <v>0</v>
      </c>
      <c r="Q17">
        <f t="shared" si="4"/>
        <v>0</v>
      </c>
    </row>
    <row r="18" spans="1:17" x14ac:dyDescent="0.25">
      <c r="A18" s="1">
        <f t="shared" si="5"/>
        <v>45428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0"/>
        <v>0</v>
      </c>
      <c r="E18" s="2">
        <f>SUMIF(Calmony!$A:$A,A18,Calmony!$G:$G)</f>
        <v>0</v>
      </c>
      <c r="F18" s="2">
        <f>SUMIFS(AgentOSUploads!I:I,AgentOSUploads!C:C,"Deleted",AgentOSUploads!A:A,A18)</f>
        <v>0</v>
      </c>
      <c r="G18">
        <f>COUNTIFS(AgentOSUploads!A:A,A18,AgentOSUploads!I:I,"&gt; ")</f>
        <v>0</v>
      </c>
      <c r="H18" s="2">
        <f>SUMIFS(AgentOSUploads!I:I,AgentOSUploads!C:C,"&lt;&gt;Deleted",AgentOSUploads!A:A,A18,AgentOSUploads!K:K,"&gt; ")</f>
        <v>0</v>
      </c>
      <c r="I18">
        <f>COUNTIF('Bank Statements'!A:A,A18)</f>
        <v>0</v>
      </c>
      <c r="J18">
        <f>COUNTIFS(AgentOSUploads!A:A,A18,AgentOSUploads!C:C,"&lt;&gt;Deleted")</f>
        <v>0</v>
      </c>
      <c r="L18" s="2">
        <f t="shared" si="1"/>
        <v>0</v>
      </c>
      <c r="M18" s="2">
        <f t="shared" si="2"/>
        <v>0</v>
      </c>
      <c r="P18" s="2">
        <f t="shared" si="3"/>
        <v>0</v>
      </c>
      <c r="Q18">
        <f t="shared" si="4"/>
        <v>0</v>
      </c>
    </row>
    <row r="19" spans="1:17" x14ac:dyDescent="0.25">
      <c r="A19" s="1">
        <f t="shared" si="5"/>
        <v>45429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0"/>
        <v>0</v>
      </c>
      <c r="E19" s="2">
        <f>SUMIF(Calmony!$A:$A,A19,Calmony!$G:$G)</f>
        <v>0</v>
      </c>
      <c r="F19" s="2">
        <f>SUMIFS(AgentOSUploads!I:I,AgentOSUploads!C:C,"Deleted",AgentOSUploads!A:A,A19)</f>
        <v>0</v>
      </c>
      <c r="G19">
        <f>COUNTIFS(AgentOSUploads!A:A,A19,AgentOSUploads!I:I,"&gt; ")</f>
        <v>0</v>
      </c>
      <c r="H19" s="2">
        <f>SUMIFS(AgentOSUploads!I:I,AgentOSUploads!C:C,"&lt;&gt;Deleted",AgentOSUploads!A:A,A19,AgentOSUploads!K:K,"&gt; ")</f>
        <v>0</v>
      </c>
      <c r="I19">
        <f>COUNTIF('Bank Statements'!A:A,A19)</f>
        <v>0</v>
      </c>
      <c r="J19">
        <f>COUNTIFS(AgentOSUploads!A:A,A19,AgentOSUploads!C:C,"&lt;&gt;Deleted")</f>
        <v>0</v>
      </c>
      <c r="L19" s="2">
        <f t="shared" si="1"/>
        <v>0</v>
      </c>
      <c r="M19" s="2">
        <f t="shared" si="2"/>
        <v>0</v>
      </c>
      <c r="P19" s="2">
        <f t="shared" si="3"/>
        <v>0</v>
      </c>
      <c r="Q19">
        <f t="shared" si="4"/>
        <v>0</v>
      </c>
    </row>
    <row r="20" spans="1:17" x14ac:dyDescent="0.25">
      <c r="A20" s="1">
        <f t="shared" si="5"/>
        <v>45430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0"/>
        <v>0</v>
      </c>
      <c r="E20" s="2">
        <f>SUMIF(Calmony!$A:$A,A20,Calmony!$G:$G)</f>
        <v>0</v>
      </c>
      <c r="F20" s="2">
        <f>SUMIFS(AgentOSUploads!I:I,AgentOSUploads!C:C,"Deleted",AgentOSUploads!A:A,A20)</f>
        <v>0</v>
      </c>
      <c r="G20">
        <f>COUNTIFS(AgentOSUploads!A:A,A20,AgentOSUploads!I:I,"&gt; ")</f>
        <v>0</v>
      </c>
      <c r="H20" s="2">
        <f>SUMIFS(AgentOSUploads!I:I,AgentOSUploads!C:C,"&lt;&gt;Deleted",AgentOSUploads!A:A,A20,AgentOSUploads!K:K,"&gt; ")</f>
        <v>0</v>
      </c>
      <c r="I20">
        <f>COUNTIF('Bank Statements'!A:A,A20)</f>
        <v>0</v>
      </c>
      <c r="J20">
        <f>COUNTIFS(AgentOSUploads!A:A,A20,AgentOSUploads!C:C,"&lt;&gt;Deleted")</f>
        <v>0</v>
      </c>
      <c r="L20" s="2">
        <f t="shared" si="1"/>
        <v>0</v>
      </c>
      <c r="M20" s="2">
        <f t="shared" si="2"/>
        <v>0</v>
      </c>
      <c r="P20" s="2">
        <f t="shared" si="3"/>
        <v>0</v>
      </c>
      <c r="Q20">
        <f t="shared" si="4"/>
        <v>0</v>
      </c>
    </row>
    <row r="21" spans="1:17" x14ac:dyDescent="0.25">
      <c r="A21" s="1">
        <f t="shared" si="5"/>
        <v>45431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0"/>
        <v>0</v>
      </c>
      <c r="E21" s="2">
        <f>SUMIF(Calmony!$A:$A,A21,Calmony!$G:$G)</f>
        <v>0</v>
      </c>
      <c r="F21" s="2">
        <f>SUMIFS(AgentOSUploads!I:I,AgentOSUploads!C:C,"Deleted",AgentOSUploads!A:A,A21)</f>
        <v>0</v>
      </c>
      <c r="G21">
        <f>COUNTIFS(AgentOSUploads!A:A,A21,AgentOSUploads!I:I,"&gt; ")</f>
        <v>0</v>
      </c>
      <c r="H21" s="2">
        <f>SUMIFS(AgentOSUploads!I:I,AgentOSUploads!C:C,"&lt;&gt;Deleted",AgentOSUploads!A:A,A21,AgentOSUploads!K:K,"&gt; ")</f>
        <v>0</v>
      </c>
      <c r="I21">
        <f>COUNTIF('Bank Statements'!A:A,A21)</f>
        <v>0</v>
      </c>
      <c r="J21">
        <f>COUNTIFS(AgentOSUploads!A:A,A21,AgentOSUploads!C:C,"&lt;&gt;Deleted")</f>
        <v>0</v>
      </c>
      <c r="L21" s="2">
        <f t="shared" si="1"/>
        <v>0</v>
      </c>
      <c r="M21" s="2">
        <f t="shared" si="2"/>
        <v>0</v>
      </c>
      <c r="P21" s="2">
        <f t="shared" si="3"/>
        <v>0</v>
      </c>
      <c r="Q21">
        <f t="shared" si="4"/>
        <v>0</v>
      </c>
    </row>
    <row r="22" spans="1:17" x14ac:dyDescent="0.25">
      <c r="A22" s="1">
        <f t="shared" si="5"/>
        <v>45432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0"/>
        <v>0</v>
      </c>
      <c r="E22" s="2">
        <f>SUMIF(Calmony!$A:$A,A22,Calmony!$G:$G)</f>
        <v>0</v>
      </c>
      <c r="F22" s="2">
        <f>SUMIFS(AgentOSUploads!I:I,AgentOSUploads!C:C,"Deleted",AgentOSUploads!A:A,A22)</f>
        <v>0</v>
      </c>
      <c r="G22">
        <f>COUNTIFS(AgentOSUploads!A:A,A22,AgentOSUploads!I:I,"&gt; ")</f>
        <v>0</v>
      </c>
      <c r="H22" s="2">
        <f>SUMIFS(AgentOSUploads!I:I,AgentOSUploads!C:C,"&lt;&gt;Deleted",AgentOSUploads!A:A,A22,AgentOSUploads!K:K,"&gt; ")</f>
        <v>0</v>
      </c>
      <c r="I22">
        <f>COUNTIF('Bank Statements'!A:A,A22)</f>
        <v>0</v>
      </c>
      <c r="J22">
        <f>COUNTIFS(AgentOSUploads!A:A,A22,AgentOSUploads!C:C,"&lt;&gt;Deleted")</f>
        <v>0</v>
      </c>
      <c r="L22" s="2">
        <f t="shared" si="1"/>
        <v>0</v>
      </c>
      <c r="M22" s="2">
        <f t="shared" si="2"/>
        <v>0</v>
      </c>
      <c r="P22" s="2">
        <f t="shared" si="3"/>
        <v>0</v>
      </c>
      <c r="Q22">
        <f t="shared" si="4"/>
        <v>0</v>
      </c>
    </row>
    <row r="23" spans="1:17" x14ac:dyDescent="0.25">
      <c r="A23" s="1">
        <f t="shared" si="5"/>
        <v>45433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0"/>
        <v>0</v>
      </c>
      <c r="E23" s="2">
        <f>SUMIF(Calmony!$A:$A,A23,Calmony!$G:$G)</f>
        <v>0</v>
      </c>
      <c r="F23" s="2">
        <f>SUMIFS(AgentOSUploads!I:I,AgentOSUploads!C:C,"Deleted",AgentOSUploads!A:A,A23)</f>
        <v>0</v>
      </c>
      <c r="G23">
        <f>COUNTIFS(AgentOSUploads!A:A,A23,AgentOSUploads!I:I,"&gt; ")</f>
        <v>0</v>
      </c>
      <c r="H23" s="2">
        <f>SUMIFS(AgentOSUploads!I:I,AgentOSUploads!C:C,"&lt;&gt;Deleted",AgentOSUploads!A:A,A23,AgentOSUploads!K:K,"&gt; ")</f>
        <v>0</v>
      </c>
      <c r="I23">
        <f>COUNTIF('Bank Statements'!A:A,A23)</f>
        <v>0</v>
      </c>
      <c r="J23">
        <f>COUNTIFS(AgentOSUploads!A:A,A23,AgentOSUploads!C:C,"&lt;&gt;Deleted")</f>
        <v>0</v>
      </c>
      <c r="L23" s="2">
        <f t="shared" si="1"/>
        <v>0</v>
      </c>
      <c r="M23" s="2">
        <f t="shared" si="2"/>
        <v>0</v>
      </c>
      <c r="P23" s="2">
        <f t="shared" si="3"/>
        <v>0</v>
      </c>
      <c r="Q23">
        <f t="shared" si="4"/>
        <v>0</v>
      </c>
    </row>
    <row r="24" spans="1:17" x14ac:dyDescent="0.25">
      <c r="A24" s="1">
        <f t="shared" si="5"/>
        <v>45434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0"/>
        <v>0</v>
      </c>
      <c r="E24" s="2">
        <f>SUMIF(Calmony!$A:$A,A24,Calmony!$G:$G)</f>
        <v>0</v>
      </c>
      <c r="F24" s="2">
        <f>SUMIFS(AgentOSUploads!I:I,AgentOSUploads!C:C,"Deleted",AgentOSUploads!A:A,A24)</f>
        <v>0</v>
      </c>
      <c r="G24">
        <f>COUNTIFS(AgentOSUploads!A:A,A24,AgentOSUploads!I:I,"&gt; ")</f>
        <v>0</v>
      </c>
      <c r="H24" s="2">
        <f>SUMIFS(AgentOSUploads!I:I,AgentOSUploads!C:C,"&lt;&gt;Deleted",AgentOSUploads!A:A,A24,AgentOSUploads!K:K,"&gt; ")</f>
        <v>0</v>
      </c>
      <c r="I24">
        <f>COUNTIF('Bank Statements'!A:A,A24)</f>
        <v>0</v>
      </c>
      <c r="J24">
        <f>COUNTIFS(AgentOSUploads!A:A,A24,AgentOSUploads!C:C,"&lt;&gt;Deleted")</f>
        <v>0</v>
      </c>
      <c r="L24" s="2">
        <f t="shared" si="1"/>
        <v>0</v>
      </c>
      <c r="M24" s="2">
        <f t="shared" si="2"/>
        <v>0</v>
      </c>
      <c r="P24" s="2">
        <f t="shared" si="3"/>
        <v>0</v>
      </c>
      <c r="Q24">
        <f t="shared" si="4"/>
        <v>0</v>
      </c>
    </row>
    <row r="25" spans="1:17" x14ac:dyDescent="0.25">
      <c r="A25" s="1">
        <f t="shared" si="5"/>
        <v>45435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0"/>
        <v>0</v>
      </c>
      <c r="E25" s="2">
        <f>SUMIF(Calmony!$A:$A,A25,Calmony!$G:$G)</f>
        <v>0</v>
      </c>
      <c r="F25" s="2">
        <f>SUMIFS(AgentOSUploads!I:I,AgentOSUploads!C:C,"Deleted",AgentOSUploads!A:A,A25)</f>
        <v>0</v>
      </c>
      <c r="G25">
        <f>COUNTIFS(AgentOSUploads!A:A,A25,AgentOSUploads!I:I,"&gt; ")</f>
        <v>0</v>
      </c>
      <c r="H25" s="2">
        <f>SUMIFS(AgentOSUploads!I:I,AgentOSUploads!C:C,"&lt;&gt;Deleted",AgentOSUploads!A:A,A25,AgentOSUploads!K:K,"&gt; ")</f>
        <v>0</v>
      </c>
      <c r="I25">
        <f>COUNTIF('Bank Statements'!A:A,A25)</f>
        <v>0</v>
      </c>
      <c r="J25">
        <f>COUNTIFS(AgentOSUploads!A:A,A25,AgentOSUploads!C:C,"&lt;&gt;Deleted")</f>
        <v>0</v>
      </c>
      <c r="L25" s="2">
        <f t="shared" si="1"/>
        <v>0</v>
      </c>
      <c r="M25" s="2">
        <f t="shared" si="2"/>
        <v>0</v>
      </c>
      <c r="P25" s="2">
        <f t="shared" si="3"/>
        <v>0</v>
      </c>
      <c r="Q25">
        <f t="shared" si="4"/>
        <v>0</v>
      </c>
    </row>
    <row r="26" spans="1:17" x14ac:dyDescent="0.25">
      <c r="A26" s="1">
        <f t="shared" si="5"/>
        <v>45436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0"/>
        <v>0</v>
      </c>
      <c r="E26" s="2">
        <f>SUMIF(Calmony!$A:$A,A26,Calmony!$G:$G)</f>
        <v>0</v>
      </c>
      <c r="F26" s="2">
        <f>SUMIFS(AgentOSUploads!I:I,AgentOSUploads!C:C,"Deleted",AgentOSUploads!A:A,A26)</f>
        <v>0</v>
      </c>
      <c r="G26">
        <f>COUNTIFS(AgentOSUploads!A:A,A26,AgentOSUploads!I:I,"&gt; ")</f>
        <v>0</v>
      </c>
      <c r="H26" s="2">
        <f>SUMIFS(AgentOSUploads!I:I,AgentOSUploads!C:C,"&lt;&gt;Deleted",AgentOSUploads!A:A,A26,AgentOSUploads!K:K,"&gt; ")</f>
        <v>0</v>
      </c>
      <c r="I26">
        <f>COUNTIF('Bank Statements'!A:A,A26)</f>
        <v>0</v>
      </c>
      <c r="J26">
        <f>COUNTIFS(AgentOSUploads!A:A,A26,AgentOSUploads!C:C,"&lt;&gt;Deleted")</f>
        <v>0</v>
      </c>
      <c r="L26" s="2">
        <f t="shared" si="1"/>
        <v>0</v>
      </c>
      <c r="M26" s="2">
        <f t="shared" si="2"/>
        <v>0</v>
      </c>
      <c r="P26" s="2">
        <f t="shared" si="3"/>
        <v>0</v>
      </c>
      <c r="Q26">
        <f t="shared" si="4"/>
        <v>0</v>
      </c>
    </row>
    <row r="27" spans="1:17" x14ac:dyDescent="0.25">
      <c r="A27" s="1">
        <f t="shared" si="5"/>
        <v>45437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0"/>
        <v>0</v>
      </c>
      <c r="E27" s="2">
        <f>SUMIF(Calmony!$A:$A,A27,Calmony!$G:$G)</f>
        <v>0</v>
      </c>
      <c r="F27" s="2">
        <f>SUMIFS(AgentOSUploads!I:I,AgentOSUploads!C:C,"Deleted",AgentOSUploads!A:A,A27)</f>
        <v>0</v>
      </c>
      <c r="G27">
        <f>COUNTIFS(AgentOSUploads!A:A,A27,AgentOSUploads!I:I,"&gt; ")</f>
        <v>0</v>
      </c>
      <c r="H27" s="2">
        <f>SUMIFS(AgentOSUploads!I:I,AgentOSUploads!C:C,"&lt;&gt;Deleted",AgentOSUploads!A:A,A27,AgentOSUploads!K:K,"&gt; ")</f>
        <v>0</v>
      </c>
      <c r="I27">
        <f>COUNTIF('Bank Statements'!A:A,A27)</f>
        <v>0</v>
      </c>
      <c r="J27">
        <f>COUNTIFS(AgentOSUploads!A:A,A27,AgentOSUploads!C:C,"&lt;&gt;Deleted")</f>
        <v>0</v>
      </c>
      <c r="L27" s="2">
        <f t="shared" si="1"/>
        <v>0</v>
      </c>
      <c r="M27" s="2">
        <f t="shared" si="2"/>
        <v>0</v>
      </c>
      <c r="P27" s="2">
        <f t="shared" si="3"/>
        <v>0</v>
      </c>
      <c r="Q27">
        <f t="shared" si="4"/>
        <v>0</v>
      </c>
    </row>
    <row r="28" spans="1:17" x14ac:dyDescent="0.25">
      <c r="A28" s="1">
        <f t="shared" si="5"/>
        <v>45438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 t="shared" si="0"/>
        <v>0</v>
      </c>
      <c r="E28" s="2">
        <f>SUMIF(Calmony!$A:$A,A28,Calmony!$G:$G)</f>
        <v>0</v>
      </c>
      <c r="F28" s="2">
        <f>SUMIFS(AgentOSUploads!I:I,AgentOSUploads!C:C,"Deleted",AgentOSUploads!A:A,A28)</f>
        <v>0</v>
      </c>
      <c r="G28">
        <f>COUNTIFS(AgentOSUploads!A:A,A28,AgentOSUploads!I:I,"&gt; ")</f>
        <v>0</v>
      </c>
      <c r="H28" s="2">
        <f>SUMIFS(AgentOSUploads!I:I,AgentOSUploads!C:C,"&lt;&gt;Deleted",AgentOSUploads!A:A,A28,AgentOSUploads!K:K,"&gt; ")</f>
        <v>0</v>
      </c>
      <c r="I28">
        <f>COUNTIF('Bank Statements'!A:A,A28)</f>
        <v>0</v>
      </c>
      <c r="J28">
        <f>COUNTIFS(AgentOSUploads!A:A,A28,AgentOSUploads!C:C,"&lt;&gt;Deleted")</f>
        <v>0</v>
      </c>
      <c r="L28" s="2">
        <f t="shared" si="1"/>
        <v>0</v>
      </c>
      <c r="M28" s="2">
        <f t="shared" si="2"/>
        <v>0</v>
      </c>
      <c r="P28" s="2">
        <f t="shared" si="3"/>
        <v>0</v>
      </c>
      <c r="Q28">
        <f t="shared" si="4"/>
        <v>0</v>
      </c>
    </row>
    <row r="29" spans="1:17" x14ac:dyDescent="0.25">
      <c r="A29" s="1">
        <f t="shared" si="5"/>
        <v>45439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0"/>
        <v>0</v>
      </c>
      <c r="E29" s="2">
        <f>SUMIF(Calmony!$A:$A,A29,Calmony!$G:$G)</f>
        <v>0</v>
      </c>
      <c r="F29" s="2">
        <f>SUMIFS(AgentOSUploads!I:I,AgentOSUploads!C:C,"Deleted",AgentOSUploads!A:A,A29)</f>
        <v>0</v>
      </c>
      <c r="G29">
        <f>COUNTIFS(AgentOSUploads!A:A,A29,AgentOSUploads!I:I,"&gt; ")</f>
        <v>0</v>
      </c>
      <c r="H29" s="2">
        <f>SUMIFS(AgentOSUploads!I:I,AgentOSUploads!C:C,"&lt;&gt;Deleted",AgentOSUploads!A:A,A29,AgentOSUploads!K:K,"&gt; ")</f>
        <v>0</v>
      </c>
      <c r="I29">
        <f>COUNTIF('Bank Statements'!A:A,A29)</f>
        <v>0</v>
      </c>
      <c r="J29">
        <f>COUNTIFS(AgentOSUploads!A:A,A29,AgentOSUploads!C:C,"&lt;&gt;Deleted")</f>
        <v>0</v>
      </c>
      <c r="L29" s="2">
        <f t="shared" si="1"/>
        <v>0</v>
      </c>
      <c r="M29" s="2">
        <f t="shared" si="2"/>
        <v>0</v>
      </c>
      <c r="P29" s="2">
        <f t="shared" si="3"/>
        <v>0</v>
      </c>
      <c r="Q29">
        <f t="shared" si="4"/>
        <v>0</v>
      </c>
    </row>
    <row r="30" spans="1:17" x14ac:dyDescent="0.25">
      <c r="A30" s="1">
        <f t="shared" si="5"/>
        <v>45440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0"/>
        <v>0</v>
      </c>
      <c r="E30" s="2">
        <f>SUMIF(Calmony!$A:$A,A30,Calmony!$G:$G)</f>
        <v>0</v>
      </c>
      <c r="F30" s="2">
        <f>SUMIFS(AgentOSUploads!I:I,AgentOSUploads!C:C,"Deleted",AgentOSUploads!A:A,A30)</f>
        <v>0</v>
      </c>
      <c r="G30">
        <f>COUNTIFS(AgentOSUploads!A:A,A30,AgentOSUploads!I:I,"&gt; ")</f>
        <v>0</v>
      </c>
      <c r="H30" s="2">
        <f>SUMIFS(AgentOSUploads!I:I,AgentOSUploads!C:C,"&lt;&gt;Deleted",AgentOSUploads!A:A,A30,AgentOSUploads!K:K,"&gt; ")</f>
        <v>0</v>
      </c>
      <c r="I30">
        <f>COUNTIF('Bank Statements'!A:A,A30)</f>
        <v>0</v>
      </c>
      <c r="J30">
        <f>COUNTIFS(AgentOSUploads!A:A,A30,AgentOSUploads!C:C,"&lt;&gt;Deleted")</f>
        <v>0</v>
      </c>
      <c r="L30" s="2">
        <f t="shared" si="1"/>
        <v>0</v>
      </c>
      <c r="M30" s="2">
        <f t="shared" si="2"/>
        <v>0</v>
      </c>
      <c r="P30" s="2">
        <f t="shared" si="3"/>
        <v>0</v>
      </c>
      <c r="Q30">
        <f t="shared" si="4"/>
        <v>0</v>
      </c>
    </row>
    <row r="31" spans="1:17" x14ac:dyDescent="0.25">
      <c r="A31" s="1">
        <f t="shared" si="5"/>
        <v>45441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0"/>
        <v>0</v>
      </c>
      <c r="E31" s="2">
        <f>SUMIF(Calmony!$A:$A,A31,Calmony!$G:$G)</f>
        <v>0</v>
      </c>
      <c r="F31" s="2">
        <f>SUMIFS(AgentOSUploads!I:I,AgentOSUploads!C:C,"Deleted",AgentOSUploads!A:A,A31)</f>
        <v>0</v>
      </c>
      <c r="G31">
        <f>COUNTIFS(AgentOSUploads!A:A,A31,AgentOSUploads!I:I,"&gt; ")</f>
        <v>0</v>
      </c>
      <c r="H31" s="2">
        <f>SUMIFS(AgentOSUploads!I:I,AgentOSUploads!C:C,"&lt;&gt;Deleted",AgentOSUploads!A:A,A31,AgentOSUploads!K:K,"&gt; ")</f>
        <v>0</v>
      </c>
      <c r="I31">
        <f>COUNTIF('Bank Statements'!A:A,A31)</f>
        <v>0</v>
      </c>
      <c r="J31">
        <f>COUNTIFS(AgentOSUploads!A:A,A31,AgentOSUploads!C:C,"&lt;&gt;Deleted")</f>
        <v>0</v>
      </c>
      <c r="L31" s="2">
        <f t="shared" si="1"/>
        <v>0</v>
      </c>
      <c r="M31" s="2">
        <f t="shared" si="2"/>
        <v>0</v>
      </c>
      <c r="P31" s="2">
        <f t="shared" si="3"/>
        <v>0</v>
      </c>
      <c r="Q31">
        <f t="shared" si="4"/>
        <v>0</v>
      </c>
    </row>
    <row r="32" spans="1:17" x14ac:dyDescent="0.25">
      <c r="A32" s="1">
        <f t="shared" si="5"/>
        <v>45442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0"/>
        <v>0</v>
      </c>
      <c r="E32" s="2">
        <f>SUMIF(Calmony!$A:$A,A32,Calmony!$G:$G)</f>
        <v>0</v>
      </c>
      <c r="F32" s="2">
        <f>SUMIFS(AgentOSUploads!I:I,AgentOSUploads!C:C,"Deleted",AgentOSUploads!A:A,A32)</f>
        <v>0</v>
      </c>
      <c r="G32">
        <f>COUNTIFS(AgentOSUploads!A:A,A32,AgentOSUploads!I:I,"&gt; ")</f>
        <v>0</v>
      </c>
      <c r="H32" s="2">
        <f>SUMIFS(AgentOSUploads!I:I,AgentOSUploads!C:C,"&lt;&gt;Deleted",AgentOSUploads!A:A,A32,AgentOSUploads!K:K,"&gt; ")</f>
        <v>0</v>
      </c>
      <c r="I32">
        <f>COUNTIF('Bank Statements'!A:A,A32)</f>
        <v>0</v>
      </c>
      <c r="J32">
        <f>COUNTIFS(AgentOSUploads!A:A,A32,AgentOSUploads!C:C,"&lt;&gt;Deleted")</f>
        <v>0</v>
      </c>
      <c r="L32" s="2">
        <f t="shared" si="1"/>
        <v>0</v>
      </c>
      <c r="M32" s="2">
        <f t="shared" si="2"/>
        <v>0</v>
      </c>
      <c r="P32" s="2">
        <f t="shared" si="3"/>
        <v>0</v>
      </c>
      <c r="Q32">
        <f t="shared" si="4"/>
        <v>0</v>
      </c>
    </row>
    <row r="33" spans="1:17" x14ac:dyDescent="0.25">
      <c r="A33" s="1">
        <f t="shared" si="5"/>
        <v>45443</v>
      </c>
      <c r="B33" s="2">
        <f>SUMIF('Bank Statements'!$A:$A,A33,'Bank Statements'!$D:$D)</f>
        <v>0</v>
      </c>
      <c r="C33" s="2">
        <f>SUMIFS(AgentOSUploads!I:I,AgentOSUploads!C:C,"&lt;&gt;Deleted",AgentOSUploads!A:A,A33)</f>
        <v>0</v>
      </c>
      <c r="D33" s="2">
        <f t="shared" si="0"/>
        <v>0</v>
      </c>
      <c r="E33" s="2">
        <f>SUMIF(Calmony!$A:$A,A33,Calmony!$G:$G)</f>
        <v>0</v>
      </c>
      <c r="F33" s="2">
        <f>SUMIFS(AgentOSUploads!I:I,AgentOSUploads!C:C,"Deleted",AgentOSUploads!A:A,A33)</f>
        <v>0</v>
      </c>
      <c r="G33">
        <f>COUNTIFS(AgentOSUploads!A:A,A33,AgentOSUploads!I:I,"&gt; ")</f>
        <v>0</v>
      </c>
      <c r="H33" s="2">
        <f>SUMIFS(AgentOSUploads!I:I,AgentOSUploads!C:C,"&lt;&gt;Deleted",AgentOSUploads!A:A,A33,AgentOSUploads!K:K,"&gt; ")</f>
        <v>0</v>
      </c>
      <c r="I33">
        <f>COUNTIF('Bank Statements'!A:A,A33)</f>
        <v>0</v>
      </c>
      <c r="J33">
        <f>COUNTIFS(AgentOSUploads!A:A,A33,AgentOSUploads!C:C,"&lt;&gt;Deleted")</f>
        <v>0</v>
      </c>
      <c r="L33" s="2">
        <f t="shared" si="1"/>
        <v>0</v>
      </c>
      <c r="M33" s="2">
        <f t="shared" si="2"/>
        <v>0</v>
      </c>
      <c r="P33" s="2">
        <f t="shared" si="3"/>
        <v>0</v>
      </c>
      <c r="Q33">
        <f t="shared" si="4"/>
        <v>0</v>
      </c>
    </row>
    <row r="35" spans="1:17" x14ac:dyDescent="0.25">
      <c r="B35" s="2">
        <f t="shared" ref="B35:J35" si="6">SUM(B3:B34)</f>
        <v>0</v>
      </c>
      <c r="C35" s="2">
        <f t="shared" si="6"/>
        <v>0</v>
      </c>
      <c r="D35" s="2">
        <f t="shared" si="6"/>
        <v>0</v>
      </c>
      <c r="E35" s="2"/>
      <c r="F35" s="2">
        <f t="shared" si="6"/>
        <v>0</v>
      </c>
      <c r="G35" s="2">
        <f t="shared" si="6"/>
        <v>0</v>
      </c>
      <c r="H35" s="2">
        <f t="shared" si="6"/>
        <v>0</v>
      </c>
      <c r="I35" s="2">
        <f t="shared" si="6"/>
        <v>0</v>
      </c>
      <c r="J35" s="2">
        <f t="shared" si="6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5"/>
  <sheetViews>
    <sheetView workbookViewId="0">
      <pane ySplit="2" topLeftCell="A3" activePane="bottomLeft" state="frozen"/>
      <selection pane="bottomLeft" activeCell="C9" sqref="C9"/>
    </sheetView>
  </sheetViews>
  <sheetFormatPr defaultRowHeight="15" x14ac:dyDescent="0.25"/>
  <cols>
    <col min="1" max="1" width="16.28515625" bestFit="1" customWidth="1"/>
    <col min="2" max="2" width="13" bestFit="1" customWidth="1"/>
    <col min="3" max="3" width="12.7109375" bestFit="1" customWidth="1"/>
    <col min="4" max="4" width="13.5703125" bestFit="1" customWidth="1"/>
    <col min="5" max="5" width="13.5703125" customWidth="1"/>
    <col min="6" max="6" width="14.85546875" bestFit="1" customWidth="1"/>
    <col min="7" max="7" width="14.28515625" bestFit="1" customWidth="1"/>
    <col min="8" max="8" width="14.7109375" bestFit="1" customWidth="1"/>
    <col min="9" max="9" width="13.28515625" customWidth="1"/>
    <col min="10" max="10" width="13.5703125" customWidth="1"/>
    <col min="12" max="12" width="12.5703125" bestFit="1" customWidth="1"/>
    <col min="13" max="13" width="16" bestFit="1" customWidth="1"/>
    <col min="14" max="14" width="10.85546875" bestFit="1" customWidth="1"/>
    <col min="16" max="16" width="16" customWidth="1"/>
    <col min="17" max="17" width="14.42578125" style="2" customWidth="1"/>
  </cols>
  <sheetData>
    <row r="1" spans="1:17" x14ac:dyDescent="0.25">
      <c r="A1" t="s">
        <v>7</v>
      </c>
      <c r="C1">
        <f>May!L33</f>
        <v>0</v>
      </c>
    </row>
    <row r="2" spans="1:17" s="3" customFormat="1" ht="42.75" customHeight="1" x14ac:dyDescent="0.25">
      <c r="A2" s="3" t="s">
        <v>1</v>
      </c>
      <c r="B2" s="3" t="s">
        <v>0</v>
      </c>
      <c r="C2" s="3" t="s">
        <v>15</v>
      </c>
      <c r="D2" s="3" t="s">
        <v>2</v>
      </c>
      <c r="E2" s="3" t="s">
        <v>21</v>
      </c>
      <c r="F2" s="3" t="s">
        <v>5</v>
      </c>
      <c r="G2" s="3" t="s">
        <v>3</v>
      </c>
      <c r="H2" s="3" t="s">
        <v>4</v>
      </c>
      <c r="I2" s="3" t="s">
        <v>6</v>
      </c>
      <c r="J2" s="3" t="s">
        <v>16</v>
      </c>
      <c r="L2" s="3" t="s">
        <v>8</v>
      </c>
      <c r="M2" s="3" t="s">
        <v>17</v>
      </c>
      <c r="O2" s="3" t="s">
        <v>9</v>
      </c>
      <c r="P2" s="3" t="s">
        <v>18</v>
      </c>
      <c r="Q2" s="4" t="s">
        <v>19</v>
      </c>
    </row>
    <row r="3" spans="1:17" x14ac:dyDescent="0.25">
      <c r="A3" s="1">
        <f>May!A33+1</f>
        <v>45444</v>
      </c>
      <c r="B3" s="2">
        <f>SUMIF('Bank Statements'!$A:$A,A3,'Bank Statements'!$D:$D)</f>
        <v>0</v>
      </c>
      <c r="C3" s="2">
        <f>SUMIFS(AgentOSUploads!I:I,AgentOSUploads!C:C,"&lt;&gt;Deleted",AgentOSUploads!A:A,A3)</f>
        <v>0</v>
      </c>
      <c r="D3" s="2">
        <f>B3-C3</f>
        <v>0</v>
      </c>
      <c r="E3" s="2">
        <f>SUMIF(Calmony!$A:$A,A3,Calmony!$G:$G)</f>
        <v>0</v>
      </c>
      <c r="F3" s="2">
        <f>SUMIFS(AgentOSUploads!I:I,AgentOSUploads!C:C,"Deleted",AgentOSUploads!A:A,A3)</f>
        <v>0</v>
      </c>
      <c r="G3">
        <f>COUNTIFS(AgentOSUploads!A:A,A3,AgentOSUploads!K:K,"&gt; ")</f>
        <v>0</v>
      </c>
      <c r="H3" s="2">
        <f>SUMIFS(AgentOSUploads!I:I,AgentOSUploads!C:C,"&lt;&gt;Deleted",AgentOSUploads!A:A,A3,AgentOSUploads!K:K,"&gt; ")</f>
        <v>0</v>
      </c>
      <c r="I3">
        <f>COUNTIF('Bank Statements'!A:A,A3)</f>
        <v>0</v>
      </c>
      <c r="J3">
        <f>COUNTIFS(AgentOSUploads!A:A,A3,AgentOSUploads!C:C,"&lt;&gt;Deleted")</f>
        <v>0</v>
      </c>
      <c r="L3" s="2">
        <f>C1+B3</f>
        <v>0</v>
      </c>
      <c r="M3" s="2">
        <f>C1+C3+E3</f>
        <v>0</v>
      </c>
      <c r="P3" s="2">
        <f t="shared" ref="P3:P32" si="0">M3-O3</f>
        <v>0</v>
      </c>
      <c r="Q3" s="2">
        <f t="shared" ref="Q3:Q32" si="1">L3-O3</f>
        <v>0</v>
      </c>
    </row>
    <row r="4" spans="1:17" x14ac:dyDescent="0.25">
      <c r="A4" s="1">
        <f>A3+1</f>
        <v>45445</v>
      </c>
      <c r="B4" s="2">
        <f>SUMIF('Bank Statements'!$A:$A,A4,'Bank Statements'!$D:$D)</f>
        <v>0</v>
      </c>
      <c r="C4" s="2">
        <f>SUMIFS(AgentOSUploads!I:I,AgentOSUploads!C:C,"&lt;&gt;Deleted",AgentOSUploads!A:A,A4)</f>
        <v>0</v>
      </c>
      <c r="D4" s="2">
        <f t="shared" ref="D4:D32" si="2">B4-C4</f>
        <v>0</v>
      </c>
      <c r="E4" s="2">
        <f>SUMIF(Calmony!$A:$A,A4,Calmony!$G:$G)</f>
        <v>0</v>
      </c>
      <c r="F4" s="2">
        <f>SUMIFS(AgentOSUploads!I:I,AgentOSUploads!C:C,"Deleted",AgentOSUploads!A:A,A4)</f>
        <v>0</v>
      </c>
      <c r="G4">
        <f>COUNTIFS(AgentOSUploads!A:A,A4,AgentOSUploads!I:I,"&gt; ")</f>
        <v>0</v>
      </c>
      <c r="H4" s="2">
        <f>SUMIFS(AgentOSUploads!I:I,AgentOSUploads!C:C,"&lt;&gt;Deleted",AgentOSUploads!A:A,A4,AgentOSUploads!K:K,"&gt; ")</f>
        <v>0</v>
      </c>
      <c r="I4">
        <f>COUNTIF('Bank Statements'!A:A,A4)</f>
        <v>0</v>
      </c>
      <c r="J4">
        <f>COUNTIFS(AgentOSUploads!A:A,A4,AgentOSUploads!C:C,"&lt;&gt;Deleted")</f>
        <v>0</v>
      </c>
      <c r="L4" s="2">
        <f t="shared" ref="L4:L32" si="3">L3+B4</f>
        <v>0</v>
      </c>
      <c r="M4" s="2">
        <f>M3+C4+E4</f>
        <v>0</v>
      </c>
      <c r="P4" s="2">
        <f t="shared" si="0"/>
        <v>0</v>
      </c>
      <c r="Q4" s="2">
        <f t="shared" si="1"/>
        <v>0</v>
      </c>
    </row>
    <row r="5" spans="1:17" x14ac:dyDescent="0.25">
      <c r="A5" s="1">
        <f t="shared" ref="A5:A32" si="4">A4+1</f>
        <v>45446</v>
      </c>
      <c r="B5" s="2">
        <f>SUMIF('Bank Statements'!$A:$A,A5,'Bank Statements'!$D:$D)</f>
        <v>0</v>
      </c>
      <c r="C5" s="2">
        <f>SUMIFS(AgentOSUploads!I:I,AgentOSUploads!C:C,"&lt;&gt;Deleted",AgentOSUploads!A:A,A5)</f>
        <v>0</v>
      </c>
      <c r="D5" s="2">
        <f t="shared" si="2"/>
        <v>0</v>
      </c>
      <c r="E5" s="2">
        <f>SUMIF(Calmony!$A:$A,A5,Calmony!$G:$G)</f>
        <v>0</v>
      </c>
      <c r="F5" s="2">
        <f>SUMIFS(AgentOSUploads!I:I,AgentOSUploads!C:C,"Deleted",AgentOSUploads!A:A,A5)</f>
        <v>0</v>
      </c>
      <c r="G5">
        <f>COUNTIFS(AgentOSUploads!A:A,A5,AgentOSUploads!I:I,"&gt; ")</f>
        <v>0</v>
      </c>
      <c r="H5" s="2">
        <f>SUMIFS(AgentOSUploads!I:I,AgentOSUploads!C:C,"&lt;&gt;Deleted",AgentOSUploads!A:A,A5,AgentOSUploads!K:K,"&gt; ")</f>
        <v>0</v>
      </c>
      <c r="I5">
        <f>COUNTIF('Bank Statements'!A:A,A5)</f>
        <v>0</v>
      </c>
      <c r="J5">
        <f>COUNTIFS(AgentOSUploads!A:A,A5,AgentOSUploads!C:C,"&lt;&gt;Deleted")</f>
        <v>0</v>
      </c>
      <c r="L5" s="2">
        <f t="shared" si="3"/>
        <v>0</v>
      </c>
      <c r="M5" s="2">
        <f t="shared" ref="M5:M32" si="5">M4+C5+E5</f>
        <v>0</v>
      </c>
      <c r="P5" s="2">
        <f t="shared" si="0"/>
        <v>0</v>
      </c>
      <c r="Q5" s="2">
        <f t="shared" si="1"/>
        <v>0</v>
      </c>
    </row>
    <row r="6" spans="1:17" x14ac:dyDescent="0.25">
      <c r="A6" s="1">
        <f t="shared" si="4"/>
        <v>45447</v>
      </c>
      <c r="B6" s="2">
        <f>SUMIF('Bank Statements'!$A:$A,A6,'Bank Statements'!$D:$D)</f>
        <v>0</v>
      </c>
      <c r="C6" s="2">
        <f>SUMIFS(AgentOSUploads!I:I,AgentOSUploads!C:C,"&lt;&gt;Deleted",AgentOSUploads!A:A,A6)</f>
        <v>0</v>
      </c>
      <c r="D6" s="2">
        <f t="shared" si="2"/>
        <v>0</v>
      </c>
      <c r="E6" s="2">
        <f>SUMIF(Calmony!$A:$A,A6,Calmony!$G:$G)</f>
        <v>0</v>
      </c>
      <c r="F6" s="2">
        <f>SUMIFS(AgentOSUploads!I:I,AgentOSUploads!C:C,"Deleted",AgentOSUploads!A:A,A6)</f>
        <v>0</v>
      </c>
      <c r="G6">
        <f>COUNTIFS(AgentOSUploads!A:A,A6,AgentOSUploads!I:I,"&gt; ")</f>
        <v>0</v>
      </c>
      <c r="H6" s="2">
        <f>SUMIFS(AgentOSUploads!I:I,AgentOSUploads!C:C,"&lt;&gt;Deleted",AgentOSUploads!A:A,A6,AgentOSUploads!K:K,"&gt; ")</f>
        <v>0</v>
      </c>
      <c r="I6">
        <f>COUNTIF('Bank Statements'!A:A,A6)</f>
        <v>0</v>
      </c>
      <c r="J6">
        <f>COUNTIFS(AgentOSUploads!A:A,A6,AgentOSUploads!C:C,"&lt;&gt;Deleted")</f>
        <v>0</v>
      </c>
      <c r="L6" s="2">
        <f t="shared" si="3"/>
        <v>0</v>
      </c>
      <c r="M6" s="2">
        <f t="shared" si="5"/>
        <v>0</v>
      </c>
      <c r="P6" s="2">
        <f t="shared" si="0"/>
        <v>0</v>
      </c>
      <c r="Q6" s="2">
        <f t="shared" si="1"/>
        <v>0</v>
      </c>
    </row>
    <row r="7" spans="1:17" x14ac:dyDescent="0.25">
      <c r="A7" s="1">
        <f t="shared" si="4"/>
        <v>45448</v>
      </c>
      <c r="B7" s="2">
        <f>SUMIF('Bank Statements'!$A:$A,A7,'Bank Statements'!$D:$D)</f>
        <v>0</v>
      </c>
      <c r="C7" s="2">
        <f>SUMIFS(AgentOSUploads!I:I,AgentOSUploads!C:C,"&lt;&gt;Deleted",AgentOSUploads!A:A,A7)</f>
        <v>0</v>
      </c>
      <c r="D7" s="2">
        <f t="shared" si="2"/>
        <v>0</v>
      </c>
      <c r="E7" s="2">
        <f>SUMIF(Calmony!$A:$A,A7,Calmony!$G:$G)</f>
        <v>0</v>
      </c>
      <c r="F7" s="2">
        <f>SUMIFS(AgentOSUploads!I:I,AgentOSUploads!C:C,"Deleted",AgentOSUploads!A:A,A7)</f>
        <v>0</v>
      </c>
      <c r="G7">
        <f>COUNTIFS(AgentOSUploads!A:A,A7,AgentOSUploads!I:I,"&gt; ")</f>
        <v>0</v>
      </c>
      <c r="H7" s="2">
        <f>SUMIFS(AgentOSUploads!I:I,AgentOSUploads!C:C,"&lt;&gt;Deleted",AgentOSUploads!A:A,A7,AgentOSUploads!K:K,"&gt; ")</f>
        <v>0</v>
      </c>
      <c r="I7">
        <f>COUNTIF('Bank Statements'!A:A,A7)</f>
        <v>0</v>
      </c>
      <c r="J7">
        <f>COUNTIFS(AgentOSUploads!A:A,A7,AgentOSUploads!C:C,"&lt;&gt;Deleted")</f>
        <v>0</v>
      </c>
      <c r="L7" s="2">
        <f t="shared" si="3"/>
        <v>0</v>
      </c>
      <c r="M7" s="2">
        <f t="shared" si="5"/>
        <v>0</v>
      </c>
      <c r="P7" s="2">
        <f t="shared" si="0"/>
        <v>0</v>
      </c>
      <c r="Q7" s="2">
        <f t="shared" si="1"/>
        <v>0</v>
      </c>
    </row>
    <row r="8" spans="1:17" x14ac:dyDescent="0.25">
      <c r="A8" s="1">
        <f t="shared" si="4"/>
        <v>45449</v>
      </c>
      <c r="B8" s="2">
        <f>SUMIF('Bank Statements'!$A:$A,A8,'Bank Statements'!$D:$D)</f>
        <v>0</v>
      </c>
      <c r="C8" s="2">
        <f>SUMIFS(AgentOSUploads!I:I,AgentOSUploads!C:C,"&lt;&gt;Deleted",AgentOSUploads!A:A,A8)</f>
        <v>0</v>
      </c>
      <c r="D8" s="2">
        <f t="shared" si="2"/>
        <v>0</v>
      </c>
      <c r="E8" s="2">
        <f>SUMIF(Calmony!$A:$A,A8,Calmony!$G:$G)</f>
        <v>0</v>
      </c>
      <c r="F8" s="2">
        <f>SUMIFS(AgentOSUploads!I:I,AgentOSUploads!C:C,"Deleted",AgentOSUploads!A:A,A8)</f>
        <v>0</v>
      </c>
      <c r="G8">
        <f>COUNTIFS(AgentOSUploads!A:A,A8,AgentOSUploads!I:I,"&gt; ")</f>
        <v>0</v>
      </c>
      <c r="H8" s="2">
        <f>SUMIFS(AgentOSUploads!I:I,AgentOSUploads!C:C,"&lt;&gt;Deleted",AgentOSUploads!A:A,A8,AgentOSUploads!K:K,"&gt; ")</f>
        <v>0</v>
      </c>
      <c r="I8">
        <f>COUNTIF('Bank Statements'!A:A,A8)</f>
        <v>0</v>
      </c>
      <c r="J8">
        <f>COUNTIFS(AgentOSUploads!A:A,A8,AgentOSUploads!C:C,"&lt;&gt;Deleted")</f>
        <v>0</v>
      </c>
      <c r="L8" s="2">
        <f t="shared" si="3"/>
        <v>0</v>
      </c>
      <c r="M8" s="2">
        <f t="shared" si="5"/>
        <v>0</v>
      </c>
      <c r="P8" s="2">
        <f t="shared" si="0"/>
        <v>0</v>
      </c>
      <c r="Q8" s="2">
        <f t="shared" si="1"/>
        <v>0</v>
      </c>
    </row>
    <row r="9" spans="1:17" x14ac:dyDescent="0.25">
      <c r="A9" s="1">
        <f t="shared" si="4"/>
        <v>45450</v>
      </c>
      <c r="B9" s="2">
        <f>SUMIF('Bank Statements'!$A:$A,A9,'Bank Statements'!$D:$D)</f>
        <v>0</v>
      </c>
      <c r="C9" s="2">
        <f>SUMIFS(AgentOSUploads!I:I,AgentOSUploads!C:C,"&lt;&gt;Deleted",AgentOSUploads!A:A,A9)</f>
        <v>0</v>
      </c>
      <c r="D9" s="2">
        <f t="shared" si="2"/>
        <v>0</v>
      </c>
      <c r="E9" s="2">
        <f>SUMIF(Calmony!$A:$A,A9,Calmony!$G:$G)</f>
        <v>0</v>
      </c>
      <c r="F9" s="2">
        <f>SUMIFS(AgentOSUploads!I:I,AgentOSUploads!C:C,"Deleted",AgentOSUploads!A:A,A9)</f>
        <v>0</v>
      </c>
      <c r="G9">
        <f>COUNTIFS(AgentOSUploads!A:A,A9,AgentOSUploads!I:I,"&gt; ")</f>
        <v>0</v>
      </c>
      <c r="H9" s="2">
        <f>SUMIFS(AgentOSUploads!I:I,AgentOSUploads!C:C,"&lt;&gt;Deleted",AgentOSUploads!A:A,A9,AgentOSUploads!K:K,"&gt; ")</f>
        <v>0</v>
      </c>
      <c r="I9">
        <f>COUNTIF('Bank Statements'!A:A,A9)</f>
        <v>0</v>
      </c>
      <c r="J9">
        <f>COUNTIFS(AgentOSUploads!A:A,A9,AgentOSUploads!C:C,"&lt;&gt;Deleted")</f>
        <v>0</v>
      </c>
      <c r="L9" s="2">
        <f t="shared" si="3"/>
        <v>0</v>
      </c>
      <c r="M9" s="2">
        <f t="shared" si="5"/>
        <v>0</v>
      </c>
      <c r="P9" s="2">
        <f t="shared" si="0"/>
        <v>0</v>
      </c>
      <c r="Q9" s="2">
        <f t="shared" si="1"/>
        <v>0</v>
      </c>
    </row>
    <row r="10" spans="1:17" x14ac:dyDescent="0.25">
      <c r="A10" s="1">
        <f t="shared" si="4"/>
        <v>45451</v>
      </c>
      <c r="B10" s="2">
        <f>SUMIF('Bank Statements'!$A:$A,A10,'Bank Statements'!$D:$D)</f>
        <v>0</v>
      </c>
      <c r="C10" s="2">
        <f>SUMIFS(AgentOSUploads!I:I,AgentOSUploads!C:C,"&lt;&gt;Deleted",AgentOSUploads!A:A,A10)</f>
        <v>0</v>
      </c>
      <c r="D10" s="2">
        <f t="shared" si="2"/>
        <v>0</v>
      </c>
      <c r="E10" s="2">
        <f>SUMIF(Calmony!$A:$A,A10,Calmony!$G:$G)</f>
        <v>0</v>
      </c>
      <c r="F10" s="2">
        <f>SUMIFS(AgentOSUploads!I:I,AgentOSUploads!C:C,"Deleted",AgentOSUploads!A:A,A10)</f>
        <v>0</v>
      </c>
      <c r="G10">
        <f>COUNTIFS(AgentOSUploads!A:A,A10,AgentOSUploads!I:I,"&gt; ")</f>
        <v>0</v>
      </c>
      <c r="H10" s="2">
        <f>SUMIFS(AgentOSUploads!I:I,AgentOSUploads!C:C,"&lt;&gt;Deleted",AgentOSUploads!A:A,A10,AgentOSUploads!K:K,"&gt; ")</f>
        <v>0</v>
      </c>
      <c r="I10">
        <f>COUNTIF('Bank Statements'!A:A,A10)</f>
        <v>0</v>
      </c>
      <c r="J10">
        <f>COUNTIFS(AgentOSUploads!A:A,A10,AgentOSUploads!C:C,"&lt;&gt;Deleted")</f>
        <v>0</v>
      </c>
      <c r="L10" s="2">
        <f t="shared" si="3"/>
        <v>0</v>
      </c>
      <c r="M10" s="2">
        <f t="shared" si="5"/>
        <v>0</v>
      </c>
      <c r="P10" s="2">
        <f t="shared" si="0"/>
        <v>0</v>
      </c>
      <c r="Q10" s="2">
        <f t="shared" si="1"/>
        <v>0</v>
      </c>
    </row>
    <row r="11" spans="1:17" x14ac:dyDescent="0.25">
      <c r="A11" s="1">
        <f t="shared" si="4"/>
        <v>45452</v>
      </c>
      <c r="B11" s="2">
        <f>SUMIF('Bank Statements'!$A:$A,A11,'Bank Statements'!$D:$D)</f>
        <v>0</v>
      </c>
      <c r="C11" s="2">
        <f>SUMIFS(AgentOSUploads!I:I,AgentOSUploads!C:C,"&lt;&gt;Deleted",AgentOSUploads!A:A,A11)</f>
        <v>0</v>
      </c>
      <c r="D11" s="2">
        <f t="shared" si="2"/>
        <v>0</v>
      </c>
      <c r="E11" s="2">
        <f>SUMIF(Calmony!$A:$A,A11,Calmony!$G:$G)</f>
        <v>0</v>
      </c>
      <c r="F11" s="2">
        <f>SUMIFS(AgentOSUploads!I:I,AgentOSUploads!C:C,"Deleted",AgentOSUploads!A:A,A11)</f>
        <v>0</v>
      </c>
      <c r="G11">
        <f>COUNTIFS(AgentOSUploads!A:A,A11,AgentOSUploads!I:I,"&gt; ")</f>
        <v>0</v>
      </c>
      <c r="H11" s="2">
        <f>SUMIFS(AgentOSUploads!I:I,AgentOSUploads!C:C,"&lt;&gt;Deleted",AgentOSUploads!A:A,A11,AgentOSUploads!K:K,"&gt; ")</f>
        <v>0</v>
      </c>
      <c r="I11">
        <f>COUNTIF('Bank Statements'!A:A,A11)</f>
        <v>0</v>
      </c>
      <c r="J11">
        <f>COUNTIFS(AgentOSUploads!A:A,A11,AgentOSUploads!C:C,"&lt;&gt;Deleted")</f>
        <v>0</v>
      </c>
      <c r="L11" s="2">
        <f t="shared" si="3"/>
        <v>0</v>
      </c>
      <c r="M11" s="2">
        <f t="shared" si="5"/>
        <v>0</v>
      </c>
      <c r="P11" s="2">
        <f t="shared" si="0"/>
        <v>0</v>
      </c>
      <c r="Q11" s="2">
        <f t="shared" si="1"/>
        <v>0</v>
      </c>
    </row>
    <row r="12" spans="1:17" x14ac:dyDescent="0.25">
      <c r="A12" s="1">
        <f t="shared" si="4"/>
        <v>45453</v>
      </c>
      <c r="B12" s="2">
        <f>SUMIF('Bank Statements'!$A:$A,A12,'Bank Statements'!$D:$D)</f>
        <v>0</v>
      </c>
      <c r="C12" s="2">
        <f>SUMIFS(AgentOSUploads!I:I,AgentOSUploads!C:C,"&lt;&gt;Deleted",AgentOSUploads!A:A,A12)</f>
        <v>0</v>
      </c>
      <c r="D12" s="2">
        <f t="shared" si="2"/>
        <v>0</v>
      </c>
      <c r="E12" s="2">
        <f>SUMIF(Calmony!$A:$A,A12,Calmony!$G:$G)</f>
        <v>0</v>
      </c>
      <c r="F12" s="2">
        <f>SUMIFS(AgentOSUploads!I:I,AgentOSUploads!C:C,"Deleted",AgentOSUploads!A:A,A12)</f>
        <v>0</v>
      </c>
      <c r="G12">
        <f>COUNTIFS(AgentOSUploads!A:A,A12,AgentOSUploads!I:I,"&gt; ")</f>
        <v>0</v>
      </c>
      <c r="H12" s="2">
        <f>SUMIFS(AgentOSUploads!I:I,AgentOSUploads!C:C,"&lt;&gt;Deleted",AgentOSUploads!A:A,A12,AgentOSUploads!K:K,"&gt; ")</f>
        <v>0</v>
      </c>
      <c r="I12">
        <f>COUNTIF('Bank Statements'!A:A,A12)</f>
        <v>0</v>
      </c>
      <c r="J12">
        <f>COUNTIFS(AgentOSUploads!A:A,A12,AgentOSUploads!C:C,"&lt;&gt;Deleted")</f>
        <v>0</v>
      </c>
      <c r="L12" s="2">
        <f t="shared" si="3"/>
        <v>0</v>
      </c>
      <c r="M12" s="2">
        <f t="shared" si="5"/>
        <v>0</v>
      </c>
      <c r="P12" s="2">
        <f t="shared" si="0"/>
        <v>0</v>
      </c>
      <c r="Q12" s="2">
        <f t="shared" si="1"/>
        <v>0</v>
      </c>
    </row>
    <row r="13" spans="1:17" x14ac:dyDescent="0.25">
      <c r="A13" s="1">
        <f t="shared" si="4"/>
        <v>45454</v>
      </c>
      <c r="B13" s="2">
        <f>SUMIF('Bank Statements'!$A:$A,A13,'Bank Statements'!$D:$D)</f>
        <v>0</v>
      </c>
      <c r="C13" s="2">
        <f>SUMIFS(AgentOSUploads!I:I,AgentOSUploads!C:C,"&lt;&gt;Deleted",AgentOSUploads!A:A,A13)</f>
        <v>0</v>
      </c>
      <c r="D13" s="2">
        <f t="shared" si="2"/>
        <v>0</v>
      </c>
      <c r="E13" s="2">
        <f>SUMIF(Calmony!$A:$A,A13,Calmony!$G:$G)</f>
        <v>0</v>
      </c>
      <c r="F13" s="2">
        <f>SUMIFS(AgentOSUploads!I:I,AgentOSUploads!C:C,"Deleted",AgentOSUploads!A:A,A13)</f>
        <v>0</v>
      </c>
      <c r="G13">
        <f>COUNTIFS(AgentOSUploads!A:A,A13,AgentOSUploads!I:I,"&gt; ")</f>
        <v>0</v>
      </c>
      <c r="H13" s="2">
        <f>SUMIFS(AgentOSUploads!I:I,AgentOSUploads!C:C,"&lt;&gt;Deleted",AgentOSUploads!A:A,A13,AgentOSUploads!K:K,"&gt; ")</f>
        <v>0</v>
      </c>
      <c r="I13">
        <f>COUNTIF('Bank Statements'!A:A,A13)</f>
        <v>0</v>
      </c>
      <c r="J13">
        <f>COUNTIFS(AgentOSUploads!A:A,A13,AgentOSUploads!C:C,"&lt;&gt;Deleted")</f>
        <v>0</v>
      </c>
      <c r="L13" s="2">
        <f t="shared" si="3"/>
        <v>0</v>
      </c>
      <c r="M13" s="2">
        <f t="shared" si="5"/>
        <v>0</v>
      </c>
      <c r="P13" s="2">
        <f t="shared" si="0"/>
        <v>0</v>
      </c>
      <c r="Q13" s="2">
        <f t="shared" si="1"/>
        <v>0</v>
      </c>
    </row>
    <row r="14" spans="1:17" x14ac:dyDescent="0.25">
      <c r="A14" s="1">
        <f t="shared" si="4"/>
        <v>45455</v>
      </c>
      <c r="B14" s="2">
        <f>SUMIF('Bank Statements'!$A:$A,A14,'Bank Statements'!$D:$D)</f>
        <v>0</v>
      </c>
      <c r="C14" s="2">
        <f>SUMIFS(AgentOSUploads!I:I,AgentOSUploads!C:C,"&lt;&gt;Deleted",AgentOSUploads!A:A,A14)</f>
        <v>0</v>
      </c>
      <c r="D14" s="2">
        <f t="shared" si="2"/>
        <v>0</v>
      </c>
      <c r="E14" s="2">
        <f>SUMIF(Calmony!$A:$A,A14,Calmony!$G:$G)</f>
        <v>0</v>
      </c>
      <c r="F14" s="2">
        <f>SUMIFS(AgentOSUploads!I:I,AgentOSUploads!C:C,"Deleted",AgentOSUploads!A:A,A14)</f>
        <v>0</v>
      </c>
      <c r="G14">
        <f>COUNTIFS(AgentOSUploads!A:A,A14,AgentOSUploads!I:I,"&gt; ")</f>
        <v>0</v>
      </c>
      <c r="H14" s="2">
        <f>SUMIFS(AgentOSUploads!I:I,AgentOSUploads!C:C,"&lt;&gt;Deleted",AgentOSUploads!A:A,A14,AgentOSUploads!K:K,"&gt; ")</f>
        <v>0</v>
      </c>
      <c r="I14">
        <f>COUNTIF('Bank Statements'!A:A,A14)</f>
        <v>0</v>
      </c>
      <c r="J14">
        <f>COUNTIFS(AgentOSUploads!A:A,A14,AgentOSUploads!C:C,"&lt;&gt;Deleted")</f>
        <v>0</v>
      </c>
      <c r="L14" s="2">
        <f t="shared" si="3"/>
        <v>0</v>
      </c>
      <c r="M14" s="2">
        <f t="shared" si="5"/>
        <v>0</v>
      </c>
      <c r="P14" s="2">
        <f t="shared" si="0"/>
        <v>0</v>
      </c>
      <c r="Q14" s="2">
        <f t="shared" si="1"/>
        <v>0</v>
      </c>
    </row>
    <row r="15" spans="1:17" x14ac:dyDescent="0.25">
      <c r="A15" s="1">
        <f t="shared" si="4"/>
        <v>45456</v>
      </c>
      <c r="B15" s="2">
        <f>SUMIF('Bank Statements'!$A:$A,A15,'Bank Statements'!$D:$D)</f>
        <v>0</v>
      </c>
      <c r="C15" s="2">
        <f>SUMIFS(AgentOSUploads!I:I,AgentOSUploads!C:C,"&lt;&gt;Deleted",AgentOSUploads!A:A,A15)</f>
        <v>0</v>
      </c>
      <c r="D15" s="2">
        <f t="shared" si="2"/>
        <v>0</v>
      </c>
      <c r="E15" s="2">
        <f>SUMIF(Calmony!$A:$A,A15,Calmony!$G:$G)</f>
        <v>0</v>
      </c>
      <c r="F15" s="2">
        <f>SUMIFS(AgentOSUploads!I:I,AgentOSUploads!C:C,"Deleted",AgentOSUploads!A:A,A15)</f>
        <v>0</v>
      </c>
      <c r="G15">
        <f>COUNTIFS(AgentOSUploads!A:A,A15,AgentOSUploads!I:I,"&gt; ")</f>
        <v>0</v>
      </c>
      <c r="H15" s="2">
        <f>SUMIFS(AgentOSUploads!I:I,AgentOSUploads!C:C,"&lt;&gt;Deleted",AgentOSUploads!A:A,A15,AgentOSUploads!K:K,"&gt; ")</f>
        <v>0</v>
      </c>
      <c r="I15">
        <f>COUNTIF('Bank Statements'!A:A,A15)</f>
        <v>0</v>
      </c>
      <c r="J15">
        <f>COUNTIFS(AgentOSUploads!A:A,A15,AgentOSUploads!C:C,"&lt;&gt;Deleted")</f>
        <v>0</v>
      </c>
      <c r="L15" s="2">
        <f t="shared" si="3"/>
        <v>0</v>
      </c>
      <c r="M15" s="2">
        <f t="shared" si="5"/>
        <v>0</v>
      </c>
      <c r="N15" s="2"/>
      <c r="P15" s="2">
        <f t="shared" si="0"/>
        <v>0</v>
      </c>
      <c r="Q15" s="2">
        <f t="shared" si="1"/>
        <v>0</v>
      </c>
    </row>
    <row r="16" spans="1:17" x14ac:dyDescent="0.25">
      <c r="A16" s="1">
        <f t="shared" si="4"/>
        <v>45457</v>
      </c>
      <c r="B16" s="2">
        <f>SUMIF('Bank Statements'!$A:$A,A16,'Bank Statements'!$D:$D)</f>
        <v>0</v>
      </c>
      <c r="C16" s="2">
        <f>SUMIFS(AgentOSUploads!I:I,AgentOSUploads!C:C,"&lt;&gt;Deleted",AgentOSUploads!A:A,A16)</f>
        <v>0</v>
      </c>
      <c r="D16" s="2">
        <f t="shared" si="2"/>
        <v>0</v>
      </c>
      <c r="E16" s="2">
        <f>SUMIF(Calmony!$A:$A,A16,Calmony!$G:$G)</f>
        <v>0</v>
      </c>
      <c r="F16" s="2">
        <f>SUMIFS(AgentOSUploads!I:I,AgentOSUploads!C:C,"Deleted",AgentOSUploads!A:A,A16)</f>
        <v>0</v>
      </c>
      <c r="G16">
        <f>COUNTIFS(AgentOSUploads!A:A,A16,AgentOSUploads!I:I,"&gt; ")</f>
        <v>0</v>
      </c>
      <c r="H16" s="2">
        <f>SUMIFS(AgentOSUploads!I:I,AgentOSUploads!C:C,"&lt;&gt;Deleted",AgentOSUploads!A:A,A16,AgentOSUploads!K:K,"&gt; ")</f>
        <v>0</v>
      </c>
      <c r="I16">
        <f>COUNTIF('Bank Statements'!A:A,A16)</f>
        <v>0</v>
      </c>
      <c r="J16">
        <f>COUNTIFS(AgentOSUploads!A:A,A16,AgentOSUploads!C:C,"&lt;&gt;Deleted")</f>
        <v>0</v>
      </c>
      <c r="L16" s="2">
        <f t="shared" si="3"/>
        <v>0</v>
      </c>
      <c r="M16" s="2">
        <f t="shared" si="5"/>
        <v>0</v>
      </c>
      <c r="N16" s="2"/>
      <c r="P16" s="2">
        <f t="shared" si="0"/>
        <v>0</v>
      </c>
      <c r="Q16" s="2">
        <f t="shared" si="1"/>
        <v>0</v>
      </c>
    </row>
    <row r="17" spans="1:17" x14ac:dyDescent="0.25">
      <c r="A17" s="1">
        <f t="shared" si="4"/>
        <v>45458</v>
      </c>
      <c r="B17" s="2">
        <f>SUMIF('Bank Statements'!$A:$A,A17,'Bank Statements'!$D:$D)</f>
        <v>0</v>
      </c>
      <c r="C17" s="2">
        <f>SUMIFS(AgentOSUploads!I:I,AgentOSUploads!C:C,"&lt;&gt;Deleted",AgentOSUploads!A:A,A17)</f>
        <v>0</v>
      </c>
      <c r="D17" s="2">
        <f t="shared" si="2"/>
        <v>0</v>
      </c>
      <c r="E17" s="2">
        <f>SUMIF(Calmony!$A:$A,A17,Calmony!$G:$G)</f>
        <v>0</v>
      </c>
      <c r="F17" s="2">
        <f>SUMIFS(AgentOSUploads!I:I,AgentOSUploads!C:C,"Deleted",AgentOSUploads!A:A,A17)</f>
        <v>0</v>
      </c>
      <c r="G17">
        <f>COUNTIFS(AgentOSUploads!A:A,A17,AgentOSUploads!I:I,"&gt; ")</f>
        <v>0</v>
      </c>
      <c r="H17" s="2">
        <f>SUMIFS(AgentOSUploads!I:I,AgentOSUploads!C:C,"&lt;&gt;Deleted",AgentOSUploads!A:A,A17,AgentOSUploads!K:K,"&gt; ")</f>
        <v>0</v>
      </c>
      <c r="I17">
        <f>COUNTIF('Bank Statements'!A:A,A17)</f>
        <v>0</v>
      </c>
      <c r="J17">
        <f>COUNTIFS(AgentOSUploads!A:A,A17,AgentOSUploads!C:C,"&lt;&gt;Deleted")</f>
        <v>0</v>
      </c>
      <c r="L17" s="2">
        <f t="shared" si="3"/>
        <v>0</v>
      </c>
      <c r="M17" s="2">
        <f t="shared" si="5"/>
        <v>0</v>
      </c>
      <c r="N17" s="2"/>
      <c r="P17" s="2">
        <f t="shared" si="0"/>
        <v>0</v>
      </c>
      <c r="Q17" s="2">
        <f t="shared" si="1"/>
        <v>0</v>
      </c>
    </row>
    <row r="18" spans="1:17" x14ac:dyDescent="0.25">
      <c r="A18" s="1">
        <f t="shared" si="4"/>
        <v>45459</v>
      </c>
      <c r="B18" s="2">
        <f>SUMIF('Bank Statements'!$A:$A,A18,'Bank Statements'!$D:$D)</f>
        <v>0</v>
      </c>
      <c r="C18" s="2">
        <f>SUMIFS(AgentOSUploads!I:I,AgentOSUploads!C:C,"&lt;&gt;Deleted",AgentOSUploads!A:A,A18)</f>
        <v>0</v>
      </c>
      <c r="D18" s="2">
        <f t="shared" si="2"/>
        <v>0</v>
      </c>
      <c r="E18" s="2">
        <f>SUMIF(Calmony!$A:$A,A18,Calmony!$G:$G)</f>
        <v>0</v>
      </c>
      <c r="F18" s="2">
        <f>SUMIFS(AgentOSUploads!I:I,AgentOSUploads!C:C,"Deleted",AgentOSUploads!A:A,A18)</f>
        <v>0</v>
      </c>
      <c r="G18">
        <f>COUNTIFS(AgentOSUploads!A:A,A18,AgentOSUploads!I:I,"&gt; ")</f>
        <v>0</v>
      </c>
      <c r="H18" s="2">
        <f>SUMIFS(AgentOSUploads!I:I,AgentOSUploads!C:C,"&lt;&gt;Deleted",AgentOSUploads!A:A,A18,AgentOSUploads!K:K,"&gt; ")</f>
        <v>0</v>
      </c>
      <c r="I18">
        <f>COUNTIF('Bank Statements'!A:A,A18)</f>
        <v>0</v>
      </c>
      <c r="J18">
        <f>COUNTIFS(AgentOSUploads!A:A,A18,AgentOSUploads!C:C,"&lt;&gt;Deleted")</f>
        <v>0</v>
      </c>
      <c r="L18" s="2">
        <f t="shared" si="3"/>
        <v>0</v>
      </c>
      <c r="M18" s="2">
        <f t="shared" si="5"/>
        <v>0</v>
      </c>
      <c r="N18" s="2"/>
      <c r="P18" s="2">
        <f t="shared" si="0"/>
        <v>0</v>
      </c>
      <c r="Q18" s="2">
        <f t="shared" si="1"/>
        <v>0</v>
      </c>
    </row>
    <row r="19" spans="1:17" x14ac:dyDescent="0.25">
      <c r="A19" s="1">
        <f t="shared" si="4"/>
        <v>45460</v>
      </c>
      <c r="B19" s="2">
        <f>SUMIF('Bank Statements'!$A:$A,A19,'Bank Statements'!$D:$D)</f>
        <v>0</v>
      </c>
      <c r="C19" s="2">
        <f>SUMIFS(AgentOSUploads!I:I,AgentOSUploads!C:C,"&lt;&gt;Deleted",AgentOSUploads!A:A,A19)</f>
        <v>0</v>
      </c>
      <c r="D19" s="2">
        <f t="shared" si="2"/>
        <v>0</v>
      </c>
      <c r="E19" s="2">
        <f>SUMIF(Calmony!$A:$A,A19,Calmony!$G:$G)</f>
        <v>0</v>
      </c>
      <c r="F19" s="2">
        <f>SUMIFS(AgentOSUploads!I:I,AgentOSUploads!C:C,"Deleted",AgentOSUploads!A:A,A19)</f>
        <v>0</v>
      </c>
      <c r="G19">
        <f>COUNTIFS(AgentOSUploads!A:A,A19,AgentOSUploads!I:I,"&gt; ")</f>
        <v>0</v>
      </c>
      <c r="H19" s="2">
        <f>SUMIFS(AgentOSUploads!I:I,AgentOSUploads!C:C,"&lt;&gt;Deleted",AgentOSUploads!A:A,A19,AgentOSUploads!K:K,"&gt; ")</f>
        <v>0</v>
      </c>
      <c r="I19">
        <f>COUNTIF('Bank Statements'!A:A,A19)</f>
        <v>0</v>
      </c>
      <c r="J19">
        <f>COUNTIFS(AgentOSUploads!A:A,A19,AgentOSUploads!C:C,"&lt;&gt;Deleted")</f>
        <v>0</v>
      </c>
      <c r="L19" s="2">
        <f t="shared" si="3"/>
        <v>0</v>
      </c>
      <c r="M19" s="2">
        <f t="shared" si="5"/>
        <v>0</v>
      </c>
      <c r="N19" s="2"/>
      <c r="P19" s="2">
        <f t="shared" si="0"/>
        <v>0</v>
      </c>
      <c r="Q19" s="2">
        <f t="shared" si="1"/>
        <v>0</v>
      </c>
    </row>
    <row r="20" spans="1:17" x14ac:dyDescent="0.25">
      <c r="A20" s="1">
        <f t="shared" si="4"/>
        <v>45461</v>
      </c>
      <c r="B20" s="2">
        <f>SUMIF('Bank Statements'!$A:$A,A20,'Bank Statements'!$D:$D)</f>
        <v>0</v>
      </c>
      <c r="C20" s="2">
        <f>SUMIFS(AgentOSUploads!I:I,AgentOSUploads!C:C,"&lt;&gt;Deleted",AgentOSUploads!A:A,A20)</f>
        <v>0</v>
      </c>
      <c r="D20" s="2">
        <f t="shared" si="2"/>
        <v>0</v>
      </c>
      <c r="E20" s="2">
        <f>SUMIF(Calmony!$A:$A,A20,Calmony!$G:$G)</f>
        <v>0</v>
      </c>
      <c r="F20" s="2">
        <f>SUMIFS(AgentOSUploads!I:I,AgentOSUploads!C:C,"Deleted",AgentOSUploads!A:A,A20)</f>
        <v>0</v>
      </c>
      <c r="G20">
        <f>COUNTIFS(AgentOSUploads!A:A,A20,AgentOSUploads!I:I,"&gt; ")</f>
        <v>0</v>
      </c>
      <c r="H20" s="2">
        <f>SUMIFS(AgentOSUploads!I:I,AgentOSUploads!C:C,"&lt;&gt;Deleted",AgentOSUploads!A:A,A20,AgentOSUploads!K:K,"&gt; ")</f>
        <v>0</v>
      </c>
      <c r="I20">
        <f>COUNTIF('Bank Statements'!A:A,A20)</f>
        <v>0</v>
      </c>
      <c r="J20">
        <f>COUNTIFS(AgentOSUploads!A:A,A20,AgentOSUploads!C:C,"&lt;&gt;Deleted")</f>
        <v>0</v>
      </c>
      <c r="L20" s="2">
        <f t="shared" si="3"/>
        <v>0</v>
      </c>
      <c r="M20" s="2">
        <f t="shared" si="5"/>
        <v>0</v>
      </c>
      <c r="N20" s="2"/>
      <c r="P20" s="2">
        <f t="shared" si="0"/>
        <v>0</v>
      </c>
      <c r="Q20" s="2">
        <f t="shared" si="1"/>
        <v>0</v>
      </c>
    </row>
    <row r="21" spans="1:17" x14ac:dyDescent="0.25">
      <c r="A21" s="1">
        <f t="shared" si="4"/>
        <v>45462</v>
      </c>
      <c r="B21" s="2">
        <f>SUMIF('Bank Statements'!$A:$A,A21,'Bank Statements'!$D:$D)</f>
        <v>0</v>
      </c>
      <c r="C21" s="2">
        <f>SUMIFS(AgentOSUploads!I:I,AgentOSUploads!C:C,"&lt;&gt;Deleted",AgentOSUploads!A:A,A21)</f>
        <v>0</v>
      </c>
      <c r="D21" s="2">
        <f t="shared" si="2"/>
        <v>0</v>
      </c>
      <c r="E21" s="2">
        <f>SUMIF(Calmony!$A:$A,A21,Calmony!$G:$G)</f>
        <v>0</v>
      </c>
      <c r="F21" s="2">
        <f>SUMIFS(AgentOSUploads!I:I,AgentOSUploads!C:C,"Deleted",AgentOSUploads!A:A,A21)</f>
        <v>0</v>
      </c>
      <c r="G21">
        <f>COUNTIFS(AgentOSUploads!A:A,A21,AgentOSUploads!I:I,"&gt; ")</f>
        <v>0</v>
      </c>
      <c r="H21" s="2">
        <f>SUMIFS(AgentOSUploads!I:I,AgentOSUploads!C:C,"&lt;&gt;Deleted",AgentOSUploads!A:A,A21,AgentOSUploads!K:K,"&gt; ")</f>
        <v>0</v>
      </c>
      <c r="I21">
        <f>COUNTIF('Bank Statements'!A:A,A21)</f>
        <v>0</v>
      </c>
      <c r="J21">
        <f>COUNTIFS(AgentOSUploads!A:A,A21,AgentOSUploads!C:C,"&lt;&gt;Deleted")</f>
        <v>0</v>
      </c>
      <c r="L21" s="2">
        <f t="shared" si="3"/>
        <v>0</v>
      </c>
      <c r="M21" s="2">
        <f t="shared" si="5"/>
        <v>0</v>
      </c>
      <c r="N21" s="2"/>
      <c r="P21" s="2">
        <f t="shared" si="0"/>
        <v>0</v>
      </c>
      <c r="Q21" s="2">
        <f t="shared" si="1"/>
        <v>0</v>
      </c>
    </row>
    <row r="22" spans="1:17" x14ac:dyDescent="0.25">
      <c r="A22" s="1">
        <f t="shared" si="4"/>
        <v>45463</v>
      </c>
      <c r="B22" s="2">
        <f>SUMIF('Bank Statements'!$A:$A,A22,'Bank Statements'!$D:$D)</f>
        <v>0</v>
      </c>
      <c r="C22" s="2">
        <f>SUMIFS(AgentOSUploads!I:I,AgentOSUploads!C:C,"&lt;&gt;Deleted",AgentOSUploads!A:A,A22)</f>
        <v>0</v>
      </c>
      <c r="D22" s="2">
        <f t="shared" si="2"/>
        <v>0</v>
      </c>
      <c r="E22" s="2">
        <f>SUMIF(Calmony!$A:$A,A22,Calmony!$G:$G)</f>
        <v>0</v>
      </c>
      <c r="F22" s="2">
        <f>SUMIFS(AgentOSUploads!I:I,AgentOSUploads!C:C,"Deleted",AgentOSUploads!A:A,A22)</f>
        <v>0</v>
      </c>
      <c r="G22">
        <f>COUNTIFS(AgentOSUploads!A:A,A22,AgentOSUploads!I:I,"&gt; ")</f>
        <v>0</v>
      </c>
      <c r="H22" s="2">
        <f>SUMIFS(AgentOSUploads!I:I,AgentOSUploads!C:C,"&lt;&gt;Deleted",AgentOSUploads!A:A,A22,AgentOSUploads!K:K,"&gt; ")</f>
        <v>0</v>
      </c>
      <c r="I22">
        <f>COUNTIF('Bank Statements'!A:A,A22)</f>
        <v>0</v>
      </c>
      <c r="J22">
        <f>COUNTIFS(AgentOSUploads!A:A,A22,AgentOSUploads!C:C,"&lt;&gt;Deleted")</f>
        <v>0</v>
      </c>
      <c r="L22" s="2">
        <f t="shared" si="3"/>
        <v>0</v>
      </c>
      <c r="M22" s="2">
        <f t="shared" si="5"/>
        <v>0</v>
      </c>
      <c r="N22" s="2"/>
      <c r="P22" s="2">
        <f t="shared" si="0"/>
        <v>0</v>
      </c>
      <c r="Q22" s="2">
        <f t="shared" si="1"/>
        <v>0</v>
      </c>
    </row>
    <row r="23" spans="1:17" x14ac:dyDescent="0.25">
      <c r="A23" s="1">
        <f t="shared" si="4"/>
        <v>45464</v>
      </c>
      <c r="B23" s="2">
        <f>SUMIF('Bank Statements'!$A:$A,A23,'Bank Statements'!$D:$D)</f>
        <v>0</v>
      </c>
      <c r="C23" s="2">
        <f>SUMIFS(AgentOSUploads!I:I,AgentOSUploads!C:C,"&lt;&gt;Deleted",AgentOSUploads!A:A,A23)</f>
        <v>0</v>
      </c>
      <c r="D23" s="2">
        <f t="shared" si="2"/>
        <v>0</v>
      </c>
      <c r="E23" s="2">
        <f>SUMIF(Calmony!$A:$A,A23,Calmony!$G:$G)</f>
        <v>0</v>
      </c>
      <c r="F23" s="2">
        <f>SUMIFS(AgentOSUploads!I:I,AgentOSUploads!C:C,"Deleted",AgentOSUploads!A:A,A23)</f>
        <v>0</v>
      </c>
      <c r="G23">
        <f>COUNTIFS(AgentOSUploads!A:A,A23,AgentOSUploads!I:I,"&gt; ")</f>
        <v>0</v>
      </c>
      <c r="H23" s="2">
        <f>SUMIFS(AgentOSUploads!I:I,AgentOSUploads!C:C,"&lt;&gt;Deleted",AgentOSUploads!A:A,A23,AgentOSUploads!K:K,"&gt; ")</f>
        <v>0</v>
      </c>
      <c r="I23">
        <f>COUNTIF('Bank Statements'!A:A,A23)</f>
        <v>0</v>
      </c>
      <c r="J23">
        <f>COUNTIFS(AgentOSUploads!A:A,A23,AgentOSUploads!C:C,"&lt;&gt;Deleted")</f>
        <v>0</v>
      </c>
      <c r="L23" s="2">
        <f t="shared" si="3"/>
        <v>0</v>
      </c>
      <c r="M23" s="2">
        <f t="shared" si="5"/>
        <v>0</v>
      </c>
      <c r="N23" s="2"/>
      <c r="P23" s="2">
        <f t="shared" si="0"/>
        <v>0</v>
      </c>
      <c r="Q23" s="2">
        <f t="shared" si="1"/>
        <v>0</v>
      </c>
    </row>
    <row r="24" spans="1:17" x14ac:dyDescent="0.25">
      <c r="A24" s="1">
        <f t="shared" si="4"/>
        <v>45465</v>
      </c>
      <c r="B24" s="2">
        <f>SUMIF('Bank Statements'!$A:$A,A24,'Bank Statements'!$D:$D)</f>
        <v>0</v>
      </c>
      <c r="C24" s="2">
        <f>SUMIFS(AgentOSUploads!I:I,AgentOSUploads!C:C,"&lt;&gt;Deleted",AgentOSUploads!A:A,A24)</f>
        <v>0</v>
      </c>
      <c r="D24" s="2">
        <f t="shared" si="2"/>
        <v>0</v>
      </c>
      <c r="E24" s="2">
        <f>SUMIF(Calmony!$A:$A,A24,Calmony!$G:$G)</f>
        <v>0</v>
      </c>
      <c r="F24" s="2">
        <f>SUMIFS(AgentOSUploads!I:I,AgentOSUploads!C:C,"Deleted",AgentOSUploads!A:A,A24)</f>
        <v>0</v>
      </c>
      <c r="G24">
        <f>COUNTIFS(AgentOSUploads!A:A,A24,AgentOSUploads!I:I,"&gt; ")</f>
        <v>0</v>
      </c>
      <c r="H24" s="2">
        <f>SUMIFS(AgentOSUploads!I:I,AgentOSUploads!C:C,"&lt;&gt;Deleted",AgentOSUploads!A:A,A24,AgentOSUploads!K:K,"&gt; ")</f>
        <v>0</v>
      </c>
      <c r="I24">
        <f>COUNTIF('Bank Statements'!A:A,A24)</f>
        <v>0</v>
      </c>
      <c r="J24">
        <f>COUNTIFS(AgentOSUploads!A:A,A24,AgentOSUploads!C:C,"&lt;&gt;Deleted")</f>
        <v>0</v>
      </c>
      <c r="L24" s="2">
        <f t="shared" si="3"/>
        <v>0</v>
      </c>
      <c r="M24" s="2">
        <f t="shared" si="5"/>
        <v>0</v>
      </c>
      <c r="N24" s="2"/>
      <c r="P24" s="2">
        <f t="shared" si="0"/>
        <v>0</v>
      </c>
      <c r="Q24" s="2">
        <f t="shared" si="1"/>
        <v>0</v>
      </c>
    </row>
    <row r="25" spans="1:17" x14ac:dyDescent="0.25">
      <c r="A25" s="1">
        <f t="shared" si="4"/>
        <v>45466</v>
      </c>
      <c r="B25" s="2">
        <f>SUMIF('Bank Statements'!$A:$A,A25,'Bank Statements'!$D:$D)</f>
        <v>0</v>
      </c>
      <c r="C25" s="2">
        <f>SUMIFS(AgentOSUploads!I:I,AgentOSUploads!C:C,"&lt;&gt;Deleted",AgentOSUploads!A:A,A25)</f>
        <v>0</v>
      </c>
      <c r="D25" s="2">
        <f t="shared" si="2"/>
        <v>0</v>
      </c>
      <c r="E25" s="2">
        <f>SUMIF(Calmony!$A:$A,A25,Calmony!$G:$G)</f>
        <v>0</v>
      </c>
      <c r="F25" s="2">
        <f>SUMIFS(AgentOSUploads!I:I,AgentOSUploads!C:C,"Deleted",AgentOSUploads!A:A,A25)</f>
        <v>0</v>
      </c>
      <c r="G25">
        <f>COUNTIFS(AgentOSUploads!A:A,A25,AgentOSUploads!I:I,"&gt; ")</f>
        <v>0</v>
      </c>
      <c r="H25" s="2">
        <f>SUMIFS(AgentOSUploads!I:I,AgentOSUploads!C:C,"&lt;&gt;Deleted",AgentOSUploads!A:A,A25,AgentOSUploads!K:K,"&gt; ")</f>
        <v>0</v>
      </c>
      <c r="I25">
        <f>COUNTIF('Bank Statements'!A:A,A25)</f>
        <v>0</v>
      </c>
      <c r="J25">
        <f>COUNTIFS(AgentOSUploads!A:A,A25,AgentOSUploads!C:C,"&lt;&gt;Deleted")</f>
        <v>0</v>
      </c>
      <c r="L25" s="2">
        <f t="shared" si="3"/>
        <v>0</v>
      </c>
      <c r="M25" s="2">
        <f t="shared" si="5"/>
        <v>0</v>
      </c>
      <c r="N25" s="2"/>
      <c r="P25" s="2">
        <f t="shared" si="0"/>
        <v>0</v>
      </c>
      <c r="Q25" s="2">
        <f t="shared" si="1"/>
        <v>0</v>
      </c>
    </row>
    <row r="26" spans="1:17" x14ac:dyDescent="0.25">
      <c r="A26" s="1">
        <f t="shared" si="4"/>
        <v>45467</v>
      </c>
      <c r="B26" s="2">
        <f>SUMIF('Bank Statements'!$A:$A,A26,'Bank Statements'!$D:$D)</f>
        <v>0</v>
      </c>
      <c r="C26" s="2">
        <f>SUMIFS(AgentOSUploads!I:I,AgentOSUploads!C:C,"&lt;&gt;Deleted",AgentOSUploads!A:A,A26)</f>
        <v>0</v>
      </c>
      <c r="D26" s="2">
        <f t="shared" si="2"/>
        <v>0</v>
      </c>
      <c r="E26" s="2">
        <f>SUMIF(Calmony!$A:$A,A26,Calmony!$G:$G)</f>
        <v>0</v>
      </c>
      <c r="F26" s="2">
        <f>SUMIFS(AgentOSUploads!I:I,AgentOSUploads!C:C,"Deleted",AgentOSUploads!A:A,A26)</f>
        <v>0</v>
      </c>
      <c r="G26">
        <f>COUNTIFS(AgentOSUploads!A:A,A26,AgentOSUploads!I:I,"&gt; ")</f>
        <v>0</v>
      </c>
      <c r="H26" s="2">
        <f>SUMIFS(AgentOSUploads!I:I,AgentOSUploads!C:C,"&lt;&gt;Deleted",AgentOSUploads!A:A,A26,AgentOSUploads!K:K,"&gt; ")</f>
        <v>0</v>
      </c>
      <c r="I26">
        <f>COUNTIF('Bank Statements'!A:A,A26)</f>
        <v>0</v>
      </c>
      <c r="J26">
        <f>COUNTIFS(AgentOSUploads!A:A,A26,AgentOSUploads!C:C,"&lt;&gt;Deleted")</f>
        <v>0</v>
      </c>
      <c r="L26" s="2">
        <f t="shared" si="3"/>
        <v>0</v>
      </c>
      <c r="M26" s="2">
        <f t="shared" si="5"/>
        <v>0</v>
      </c>
      <c r="N26" s="2"/>
      <c r="P26" s="2">
        <f t="shared" si="0"/>
        <v>0</v>
      </c>
      <c r="Q26" s="2">
        <f t="shared" si="1"/>
        <v>0</v>
      </c>
    </row>
    <row r="27" spans="1:17" x14ac:dyDescent="0.25">
      <c r="A27" s="1">
        <f t="shared" si="4"/>
        <v>45468</v>
      </c>
      <c r="B27" s="2">
        <f>SUMIF('Bank Statements'!$A:$A,A27,'Bank Statements'!$D:$D)</f>
        <v>0</v>
      </c>
      <c r="C27" s="2">
        <f>SUMIFS(AgentOSUploads!I:I,AgentOSUploads!C:C,"&lt;&gt;Deleted",AgentOSUploads!A:A,A27)</f>
        <v>0</v>
      </c>
      <c r="D27" s="2">
        <f t="shared" si="2"/>
        <v>0</v>
      </c>
      <c r="E27" s="2">
        <f>SUMIF(Calmony!$A:$A,A27,Calmony!$G:$G)</f>
        <v>0</v>
      </c>
      <c r="F27" s="2">
        <f>SUMIFS(AgentOSUploads!I:I,AgentOSUploads!C:C,"Deleted",AgentOSUploads!A:A,A27)</f>
        <v>0</v>
      </c>
      <c r="G27">
        <f>COUNTIFS(AgentOSUploads!A:A,A27,AgentOSUploads!I:I,"&gt; ")</f>
        <v>0</v>
      </c>
      <c r="H27" s="2">
        <f>SUMIFS(AgentOSUploads!I:I,AgentOSUploads!C:C,"&lt;&gt;Deleted",AgentOSUploads!A:A,A27,AgentOSUploads!K:K,"&gt; ")</f>
        <v>0</v>
      </c>
      <c r="I27">
        <f>COUNTIF('Bank Statements'!A:A,A27)</f>
        <v>0</v>
      </c>
      <c r="J27">
        <f>COUNTIFS(AgentOSUploads!A:A,A27,AgentOSUploads!C:C,"&lt;&gt;Deleted")</f>
        <v>0</v>
      </c>
      <c r="L27" s="2">
        <f t="shared" si="3"/>
        <v>0</v>
      </c>
      <c r="M27" s="2">
        <f t="shared" si="5"/>
        <v>0</v>
      </c>
      <c r="N27" s="2"/>
      <c r="P27" s="2">
        <f t="shared" si="0"/>
        <v>0</v>
      </c>
      <c r="Q27" s="2">
        <f t="shared" si="1"/>
        <v>0</v>
      </c>
    </row>
    <row r="28" spans="1:17" x14ac:dyDescent="0.25">
      <c r="A28" s="1">
        <f t="shared" si="4"/>
        <v>45469</v>
      </c>
      <c r="B28" s="2">
        <f>SUMIF('Bank Statements'!$A:$A,A28,'Bank Statements'!$D:$D)</f>
        <v>0</v>
      </c>
      <c r="C28" s="2">
        <f>SUMIFS(AgentOSUploads!I:I,AgentOSUploads!C:C,"&lt;&gt;Deleted",AgentOSUploads!A:A,A28)</f>
        <v>0</v>
      </c>
      <c r="D28" s="2">
        <f>B28-C28</f>
        <v>0</v>
      </c>
      <c r="E28" s="2">
        <f>SUMIF(Calmony!$A:$A,A28,Calmony!$G:$G)</f>
        <v>0</v>
      </c>
      <c r="F28" s="2">
        <f>SUMIFS(AgentOSUploads!I:I,AgentOSUploads!C:C,"Deleted",AgentOSUploads!A:A,A28)</f>
        <v>0</v>
      </c>
      <c r="G28">
        <f>COUNTIFS(AgentOSUploads!A:A,A28,AgentOSUploads!I:I,"&gt; ")</f>
        <v>0</v>
      </c>
      <c r="H28" s="2">
        <f>SUMIFS(AgentOSUploads!I:I,AgentOSUploads!C:C,"&lt;&gt;Deleted",AgentOSUploads!A:A,A28,AgentOSUploads!K:K,"&gt; ")</f>
        <v>0</v>
      </c>
      <c r="I28">
        <f>COUNTIF('Bank Statements'!A:A,A28)</f>
        <v>0</v>
      </c>
      <c r="J28">
        <f>COUNTIFS(AgentOSUploads!A:A,A28,AgentOSUploads!C:C,"&lt;&gt;Deleted")</f>
        <v>0</v>
      </c>
      <c r="L28" s="2">
        <f t="shared" si="3"/>
        <v>0</v>
      </c>
      <c r="M28" s="2">
        <f t="shared" si="5"/>
        <v>0</v>
      </c>
      <c r="N28" s="2"/>
      <c r="P28" s="2">
        <f t="shared" si="0"/>
        <v>0</v>
      </c>
      <c r="Q28" s="2">
        <f t="shared" si="1"/>
        <v>0</v>
      </c>
    </row>
    <row r="29" spans="1:17" x14ac:dyDescent="0.25">
      <c r="A29" s="1">
        <f t="shared" si="4"/>
        <v>45470</v>
      </c>
      <c r="B29" s="2">
        <f>SUMIF('Bank Statements'!$A:$A,A29,'Bank Statements'!$D:$D)</f>
        <v>0</v>
      </c>
      <c r="C29" s="2">
        <f>SUMIFS(AgentOSUploads!I:I,AgentOSUploads!C:C,"&lt;&gt;Deleted",AgentOSUploads!A:A,A29)</f>
        <v>0</v>
      </c>
      <c r="D29" s="2">
        <f t="shared" si="2"/>
        <v>0</v>
      </c>
      <c r="E29" s="2">
        <f>SUMIF(Calmony!$A:$A,A29,Calmony!$G:$G)</f>
        <v>0</v>
      </c>
      <c r="F29" s="2">
        <f>SUMIFS(AgentOSUploads!I:I,AgentOSUploads!C:C,"Deleted",AgentOSUploads!A:A,A29)</f>
        <v>0</v>
      </c>
      <c r="G29">
        <f>COUNTIFS(AgentOSUploads!A:A,A29,AgentOSUploads!I:I,"&gt; ")</f>
        <v>0</v>
      </c>
      <c r="H29" s="2">
        <f>SUMIFS(AgentOSUploads!I:I,AgentOSUploads!C:C,"&lt;&gt;Deleted",AgentOSUploads!A:A,A29,AgentOSUploads!K:K,"&gt; ")</f>
        <v>0</v>
      </c>
      <c r="I29">
        <f>COUNTIF('Bank Statements'!A:A,A29)</f>
        <v>0</v>
      </c>
      <c r="J29">
        <f>COUNTIFS(AgentOSUploads!A:A,A29,AgentOSUploads!C:C,"&lt;&gt;Deleted")</f>
        <v>0</v>
      </c>
      <c r="L29" s="2">
        <f t="shared" si="3"/>
        <v>0</v>
      </c>
      <c r="M29" s="2">
        <f t="shared" si="5"/>
        <v>0</v>
      </c>
      <c r="N29" s="2"/>
      <c r="P29" s="2">
        <f t="shared" si="0"/>
        <v>0</v>
      </c>
      <c r="Q29" s="2">
        <f t="shared" si="1"/>
        <v>0</v>
      </c>
    </row>
    <row r="30" spans="1:17" x14ac:dyDescent="0.25">
      <c r="A30" s="1">
        <f t="shared" si="4"/>
        <v>45471</v>
      </c>
      <c r="B30" s="2">
        <f>SUMIF('Bank Statements'!$A:$A,A30,'Bank Statements'!$D:$D)</f>
        <v>0</v>
      </c>
      <c r="C30" s="2">
        <f>SUMIFS(AgentOSUploads!I:I,AgentOSUploads!C:C,"&lt;&gt;Deleted",AgentOSUploads!A:A,A30)</f>
        <v>0</v>
      </c>
      <c r="D30" s="2">
        <f t="shared" si="2"/>
        <v>0</v>
      </c>
      <c r="E30" s="2">
        <f>SUMIF(Calmony!$A:$A,A30,Calmony!$G:$G)</f>
        <v>0</v>
      </c>
      <c r="F30" s="2">
        <f>SUMIFS(AgentOSUploads!I:I,AgentOSUploads!C:C,"Deleted",AgentOSUploads!A:A,A30)</f>
        <v>0</v>
      </c>
      <c r="G30">
        <f>COUNTIFS(AgentOSUploads!A:A,A30,AgentOSUploads!I:I,"&gt; ")</f>
        <v>0</v>
      </c>
      <c r="H30" s="2">
        <f>SUMIFS(AgentOSUploads!I:I,AgentOSUploads!C:C,"&lt;&gt;Deleted",AgentOSUploads!A:A,A30,AgentOSUploads!K:K,"&gt; ")</f>
        <v>0</v>
      </c>
      <c r="I30">
        <f>COUNTIF('Bank Statements'!A:A,A30)</f>
        <v>0</v>
      </c>
      <c r="J30">
        <f>COUNTIFS(AgentOSUploads!A:A,A30,AgentOSUploads!C:C,"&lt;&gt;Deleted")</f>
        <v>0</v>
      </c>
      <c r="L30" s="2">
        <f t="shared" si="3"/>
        <v>0</v>
      </c>
      <c r="M30" s="2">
        <f t="shared" si="5"/>
        <v>0</v>
      </c>
      <c r="N30" s="2"/>
      <c r="P30" s="2">
        <f t="shared" si="0"/>
        <v>0</v>
      </c>
      <c r="Q30" s="2">
        <f t="shared" si="1"/>
        <v>0</v>
      </c>
    </row>
    <row r="31" spans="1:17" x14ac:dyDescent="0.25">
      <c r="A31" s="1">
        <f t="shared" si="4"/>
        <v>45472</v>
      </c>
      <c r="B31" s="2">
        <f>SUMIF('Bank Statements'!$A:$A,A31,'Bank Statements'!$D:$D)</f>
        <v>0</v>
      </c>
      <c r="C31" s="2">
        <f>SUMIFS(AgentOSUploads!I:I,AgentOSUploads!C:C,"&lt;&gt;Deleted",AgentOSUploads!A:A,A31)</f>
        <v>0</v>
      </c>
      <c r="D31" s="2">
        <f t="shared" si="2"/>
        <v>0</v>
      </c>
      <c r="E31" s="2">
        <f>SUMIF(Calmony!$A:$A,A31,Calmony!$G:$G)</f>
        <v>0</v>
      </c>
      <c r="F31" s="2">
        <f>SUMIFS(AgentOSUploads!I:I,AgentOSUploads!C:C,"Deleted",AgentOSUploads!A:A,A31)</f>
        <v>0</v>
      </c>
      <c r="G31">
        <f>COUNTIFS(AgentOSUploads!A:A,A31,AgentOSUploads!I:I,"&gt; ")</f>
        <v>0</v>
      </c>
      <c r="H31" s="2">
        <f>SUMIFS(AgentOSUploads!I:I,AgentOSUploads!C:C,"&lt;&gt;Deleted",AgentOSUploads!A:A,A31,AgentOSUploads!K:K,"&gt; ")</f>
        <v>0</v>
      </c>
      <c r="I31">
        <f>COUNTIF('Bank Statements'!A:A,A31)</f>
        <v>0</v>
      </c>
      <c r="J31">
        <f>COUNTIFS(AgentOSUploads!A:A,A31,AgentOSUploads!C:C,"&lt;&gt;Deleted")</f>
        <v>0</v>
      </c>
      <c r="L31" s="2">
        <f t="shared" si="3"/>
        <v>0</v>
      </c>
      <c r="M31" s="2">
        <f t="shared" si="5"/>
        <v>0</v>
      </c>
      <c r="N31" s="2"/>
      <c r="P31" s="2">
        <f t="shared" si="0"/>
        <v>0</v>
      </c>
      <c r="Q31" s="2">
        <f t="shared" si="1"/>
        <v>0</v>
      </c>
    </row>
    <row r="32" spans="1:17" x14ac:dyDescent="0.25">
      <c r="A32" s="1">
        <f t="shared" si="4"/>
        <v>45473</v>
      </c>
      <c r="B32" s="2">
        <f>SUMIF('Bank Statements'!$A:$A,A32,'Bank Statements'!$D:$D)</f>
        <v>0</v>
      </c>
      <c r="C32" s="2">
        <f>SUMIFS(AgentOSUploads!I:I,AgentOSUploads!C:C,"&lt;&gt;Deleted",AgentOSUploads!A:A,A32)</f>
        <v>0</v>
      </c>
      <c r="D32" s="2">
        <f t="shared" si="2"/>
        <v>0</v>
      </c>
      <c r="E32" s="2">
        <f>SUMIF(Calmony!$A:$A,A32,Calmony!$G:$G)</f>
        <v>0</v>
      </c>
      <c r="F32" s="2">
        <f>SUMIFS(AgentOSUploads!I:I,AgentOSUploads!C:C,"Deleted",AgentOSUploads!A:A,A32)</f>
        <v>0</v>
      </c>
      <c r="G32">
        <f>COUNTIFS(AgentOSUploads!A:A,A32,AgentOSUploads!I:I,"&gt; ")</f>
        <v>0</v>
      </c>
      <c r="H32" s="2">
        <f>SUMIFS(AgentOSUploads!I:I,AgentOSUploads!C:C,"&lt;&gt;Deleted",AgentOSUploads!A:A,A32,AgentOSUploads!K:K,"&gt; ")</f>
        <v>0</v>
      </c>
      <c r="I32">
        <f>COUNTIF('Bank Statements'!A:A,A32)</f>
        <v>0</v>
      </c>
      <c r="J32">
        <f>COUNTIFS(AgentOSUploads!A:A,A32,AgentOSUploads!C:C,"&lt;&gt;Deleted")</f>
        <v>0</v>
      </c>
      <c r="L32" s="2">
        <f t="shared" si="3"/>
        <v>0</v>
      </c>
      <c r="M32" s="2">
        <f t="shared" si="5"/>
        <v>0</v>
      </c>
      <c r="N32" s="5"/>
      <c r="P32" s="2">
        <f t="shared" si="0"/>
        <v>0</v>
      </c>
      <c r="Q32" s="2">
        <f t="shared" si="1"/>
        <v>0</v>
      </c>
    </row>
    <row r="33" spans="1:16" x14ac:dyDescent="0.25">
      <c r="A33" s="1"/>
      <c r="B33" s="2"/>
      <c r="C33" s="2"/>
      <c r="D33" s="2"/>
      <c r="E33" s="2"/>
      <c r="F33" s="2"/>
      <c r="H33" s="2"/>
      <c r="L33" s="2"/>
      <c r="M33" s="2"/>
      <c r="N33" s="5"/>
      <c r="P33" s="2"/>
    </row>
    <row r="34" spans="1:16" x14ac:dyDescent="0.25">
      <c r="A34" s="1"/>
      <c r="B34" s="2"/>
      <c r="C34" s="2"/>
      <c r="D34" s="2"/>
      <c r="E34" s="2"/>
      <c r="F34" s="2"/>
      <c r="H34" s="2"/>
      <c r="L34" s="2"/>
      <c r="M34" s="2"/>
      <c r="N34" s="5"/>
      <c r="P34" s="2"/>
    </row>
    <row r="35" spans="1:16" x14ac:dyDescent="0.25">
      <c r="F35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AgentOSUploads</vt:lpstr>
      <vt:lpstr>Bank Statements</vt:lpstr>
      <vt:lpstr>Calmony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Steven Purchase</cp:lastModifiedBy>
  <dcterms:created xsi:type="dcterms:W3CDTF">2018-06-15T15:55:42Z</dcterms:created>
  <dcterms:modified xsi:type="dcterms:W3CDTF">2025-05-29T15:54:08Z</dcterms:modified>
</cp:coreProperties>
</file>